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do Trim. 2025 Inf.Financ.Trimestral (SIRET)\"/>
    </mc:Choice>
  </mc:AlternateContent>
  <xr:revisionPtr revIDLastSave="0" documentId="13_ncr:1_{393D785F-1298-4356-98AA-DE026611C3E3}" xr6:coauthVersionLast="47" xr6:coauthVersionMax="47" xr10:uidLastSave="{00000000-0000-0000-0000-000000000000}"/>
  <bookViews>
    <workbookView xWindow="-120" yWindow="-120" windowWidth="29040" windowHeight="15840" tabRatio="885" activeTab="3" xr2:uid="{00000000-000D-0000-FFFF-FFFF00000000}"/>
  </bookViews>
  <sheets>
    <sheet name="CA" sheetId="4" r:id="rId1"/>
    <sheet name="CTG" sheetId="8" r:id="rId2"/>
    <sheet name="COG" sheetId="6" r:id="rId3"/>
    <sheet name="CFG" sheetId="5" r:id="rId4"/>
  </sheets>
  <definedNames>
    <definedName name="_xlnm._FilterDatabase" localSheetId="3" hidden="1">CFG!$A$3:$G$39</definedName>
    <definedName name="_xlnm._FilterDatabase" localSheetId="2" hidden="1">COG!$A$3:$G$75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4" l="1"/>
  <c r="G30" i="4" s="1"/>
  <c r="D29" i="4"/>
  <c r="G29" i="4" s="1"/>
  <c r="D28" i="4"/>
  <c r="G28" i="4" s="1"/>
  <c r="D27" i="4"/>
  <c r="G27" i="4" s="1"/>
  <c r="D26" i="4"/>
  <c r="G26" i="4" s="1"/>
  <c r="D25" i="4"/>
  <c r="G25" i="4" s="1"/>
  <c r="D24" i="4"/>
  <c r="G24" i="4" s="1"/>
  <c r="D23" i="4"/>
  <c r="G23" i="4" s="1"/>
  <c r="D22" i="4"/>
  <c r="G22" i="4" s="1"/>
  <c r="D21" i="4"/>
  <c r="G21" i="4" s="1"/>
  <c r="D20" i="4"/>
  <c r="G20" i="4" s="1"/>
  <c r="D19" i="4"/>
  <c r="G19" i="4" s="1"/>
  <c r="D18" i="4"/>
  <c r="G18" i="4" s="1"/>
  <c r="D17" i="4"/>
  <c r="G17" i="4" s="1"/>
  <c r="D16" i="4"/>
  <c r="G16" i="4" s="1"/>
  <c r="D15" i="4"/>
  <c r="G15" i="4" s="1"/>
  <c r="D14" i="4"/>
  <c r="G14" i="4" s="1"/>
  <c r="D13" i="4"/>
  <c r="G13" i="4" s="1"/>
  <c r="D12" i="4"/>
  <c r="G12" i="4" s="1"/>
  <c r="D31" i="4" l="1"/>
  <c r="G31" i="4" s="1"/>
  <c r="F67" i="4" l="1"/>
  <c r="E67" i="4"/>
  <c r="C67" i="4"/>
  <c r="B67" i="4"/>
  <c r="D65" i="4"/>
  <c r="G65" i="4" s="1"/>
  <c r="D61" i="4"/>
  <c r="G61" i="4" s="1"/>
  <c r="D63" i="4"/>
  <c r="G63" i="4" s="1"/>
  <c r="D59" i="4"/>
  <c r="G59" i="4" s="1"/>
  <c r="D57" i="4"/>
  <c r="G57" i="4" s="1"/>
  <c r="D55" i="4"/>
  <c r="G55" i="4" s="1"/>
  <c r="D53" i="4"/>
  <c r="G53" i="4" s="1"/>
  <c r="D51" i="4"/>
  <c r="G51" i="4" s="1"/>
  <c r="F44" i="4"/>
  <c r="E44" i="4"/>
  <c r="D42" i="4"/>
  <c r="G42" i="4" s="1"/>
  <c r="D41" i="4"/>
  <c r="G41" i="4" s="1"/>
  <c r="D40" i="4"/>
  <c r="G40" i="4" s="1"/>
  <c r="D39" i="4"/>
  <c r="G39" i="4" s="1"/>
  <c r="C44" i="4"/>
  <c r="B44" i="4"/>
  <c r="D11" i="4"/>
  <c r="G11" i="4" s="1"/>
  <c r="D10" i="4"/>
  <c r="G10" i="4" s="1"/>
  <c r="D9" i="4"/>
  <c r="G9" i="4" s="1"/>
  <c r="D8" i="4"/>
  <c r="G8" i="4" s="1"/>
  <c r="D7" i="4"/>
  <c r="G7" i="4" s="1"/>
  <c r="D6" i="4"/>
  <c r="G6" i="4" s="1"/>
  <c r="D5" i="4"/>
  <c r="G5" i="4" s="1"/>
  <c r="F32" i="4"/>
  <c r="E32" i="4"/>
  <c r="C32" i="4"/>
  <c r="B32" i="4"/>
  <c r="G67" i="4" l="1"/>
  <c r="D67" i="4"/>
  <c r="G44" i="4"/>
  <c r="D44" i="4"/>
  <c r="G32" i="4"/>
  <c r="D32" i="4"/>
  <c r="D39" i="5" l="1"/>
  <c r="G39" i="5" s="1"/>
  <c r="D38" i="5"/>
  <c r="G38" i="5" s="1"/>
  <c r="D37" i="5"/>
  <c r="D36" i="5"/>
  <c r="G36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5" i="5"/>
  <c r="G25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6" i="5"/>
  <c r="G16" i="5" s="1"/>
  <c r="D13" i="5"/>
  <c r="G13" i="5" s="1"/>
  <c r="D12" i="5"/>
  <c r="D11" i="5"/>
  <c r="G11" i="5" s="1"/>
  <c r="D10" i="5"/>
  <c r="G10" i="5" s="1"/>
  <c r="D9" i="5"/>
  <c r="G9" i="5" s="1"/>
  <c r="D8" i="5"/>
  <c r="G8" i="5" s="1"/>
  <c r="D7" i="5"/>
  <c r="G7" i="5" s="1"/>
  <c r="D6" i="5"/>
  <c r="G6" i="5" s="1"/>
  <c r="F35" i="5"/>
  <c r="F24" i="5"/>
  <c r="F15" i="5"/>
  <c r="F5" i="5"/>
  <c r="E35" i="5"/>
  <c r="E24" i="5"/>
  <c r="E15" i="5"/>
  <c r="E5" i="5"/>
  <c r="C35" i="5"/>
  <c r="C24" i="5"/>
  <c r="C15" i="5"/>
  <c r="C5" i="5"/>
  <c r="B35" i="5"/>
  <c r="B24" i="5"/>
  <c r="B15" i="5"/>
  <c r="B5" i="5"/>
  <c r="F15" i="8"/>
  <c r="E15" i="8"/>
  <c r="D13" i="8"/>
  <c r="G13" i="8" s="1"/>
  <c r="D11" i="8"/>
  <c r="G11" i="8" s="1"/>
  <c r="D9" i="8"/>
  <c r="G9" i="8" s="1"/>
  <c r="D7" i="8"/>
  <c r="G7" i="8" s="1"/>
  <c r="D5" i="8"/>
  <c r="G5" i="8" s="1"/>
  <c r="C15" i="8"/>
  <c r="B15" i="8"/>
  <c r="D5" i="6"/>
  <c r="G5" i="6" s="1"/>
  <c r="D6" i="6"/>
  <c r="G6" i="6" s="1"/>
  <c r="D7" i="6"/>
  <c r="G7" i="6" s="1"/>
  <c r="D8" i="6"/>
  <c r="G8" i="6" s="1"/>
  <c r="D9" i="6"/>
  <c r="G9" i="6" s="1"/>
  <c r="D10" i="6"/>
  <c r="G10" i="6" s="1"/>
  <c r="D11" i="6"/>
  <c r="G11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9" i="6"/>
  <c r="G69" i="6" s="1"/>
  <c r="D67" i="6"/>
  <c r="G67" i="6" s="1"/>
  <c r="D66" i="6"/>
  <c r="G66" i="6" s="1"/>
  <c r="D65" i="6"/>
  <c r="G65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7" i="6"/>
  <c r="G57" i="6" s="1"/>
  <c r="D55" i="6"/>
  <c r="G55" i="6" s="1"/>
  <c r="D54" i="6"/>
  <c r="G54" i="6" s="1"/>
  <c r="D53" i="6"/>
  <c r="G53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3" i="6"/>
  <c r="G43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3" i="6"/>
  <c r="G33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3" i="6"/>
  <c r="G23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D13" i="6"/>
  <c r="G13" i="6" s="1"/>
  <c r="F68" i="6"/>
  <c r="F64" i="6"/>
  <c r="F56" i="6"/>
  <c r="F52" i="6"/>
  <c r="F42" i="6"/>
  <c r="F32" i="6"/>
  <c r="F22" i="6"/>
  <c r="F12" i="6"/>
  <c r="F4" i="6"/>
  <c r="E68" i="6"/>
  <c r="E64" i="6"/>
  <c r="E56" i="6"/>
  <c r="E52" i="6"/>
  <c r="E42" i="6"/>
  <c r="E32" i="6"/>
  <c r="E22" i="6"/>
  <c r="E12" i="6"/>
  <c r="E4" i="6"/>
  <c r="C68" i="6"/>
  <c r="C64" i="6"/>
  <c r="C56" i="6"/>
  <c r="C52" i="6"/>
  <c r="C42" i="6"/>
  <c r="C32" i="6"/>
  <c r="C22" i="6"/>
  <c r="C12" i="6"/>
  <c r="C4" i="6"/>
  <c r="B68" i="6"/>
  <c r="B64" i="6"/>
  <c r="B56" i="6"/>
  <c r="B52" i="6"/>
  <c r="B42" i="6"/>
  <c r="B32" i="6"/>
  <c r="B22" i="6"/>
  <c r="B12" i="6"/>
  <c r="B4" i="6"/>
  <c r="D52" i="6" l="1"/>
  <c r="G52" i="6" s="1"/>
  <c r="D42" i="6"/>
  <c r="G42" i="6" s="1"/>
  <c r="D68" i="6"/>
  <c r="G68" i="6" s="1"/>
  <c r="D12" i="6"/>
  <c r="G12" i="6" s="1"/>
  <c r="D22" i="6"/>
  <c r="G22" i="6" s="1"/>
  <c r="D32" i="6"/>
  <c r="G32" i="6" s="1"/>
  <c r="D64" i="6"/>
  <c r="G64" i="6" s="1"/>
  <c r="D56" i="6"/>
  <c r="G56" i="6" s="1"/>
  <c r="F76" i="6"/>
  <c r="B76" i="6"/>
  <c r="C76" i="6"/>
  <c r="D4" i="6"/>
  <c r="E76" i="6"/>
  <c r="D15" i="8"/>
  <c r="B41" i="5"/>
  <c r="G24" i="5"/>
  <c r="G15" i="5"/>
  <c r="D35" i="5"/>
  <c r="G37" i="5"/>
  <c r="G35" i="5" s="1"/>
  <c r="D5" i="5"/>
  <c r="G12" i="5"/>
  <c r="G5" i="5" s="1"/>
  <c r="C41" i="5"/>
  <c r="E41" i="5"/>
  <c r="F41" i="5"/>
  <c r="D24" i="5"/>
  <c r="D15" i="5"/>
  <c r="G15" i="8"/>
  <c r="D41" i="5" l="1"/>
  <c r="D76" i="6"/>
  <c r="G4" i="6"/>
  <c r="G76" i="6" s="1"/>
  <c r="G41" i="5"/>
</calcChain>
</file>

<file path=xl/sharedStrings.xml><?xml version="1.0" encoding="utf-8"?>
<sst xmlns="http://schemas.openxmlformats.org/spreadsheetml/2006/main" count="235" uniqueCount="164">
  <si>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</si>
  <si>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</si>
  <si>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</si>
  <si>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</si>
  <si>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</si>
  <si>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</si>
  <si>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</si>
  <si>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</si>
  <si>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</si>
  <si>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</si>
  <si>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</si>
  <si>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</si>
  <si>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</si>
  <si>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</si>
  <si>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</si>
  <si>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</si>
  <si>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</si>
  <si>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</si>
  <si>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</si>
  <si>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</si>
  <si>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</si>
  <si>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</si>
  <si>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</si>
  <si>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</si>
  <si>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</si>
  <si>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</si>
  <si>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</si>
  <si>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</si>
  <si>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</si>
  <si>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</si>
  <si>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</si>
  <si>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</si>
  <si>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</si>
  <si>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</si>
  <si>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</si>
  <si>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</si>
  <si>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</si>
  <si>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</si>
  <si>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</si>
  <si>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</si>
  <si>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</si>
  <si>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</si>
  <si>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</si>
  <si>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</si>
  <si>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</si>
  <si>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</si>
  <si>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</si>
  <si>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</si>
  <si>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</si>
  <si>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</si>
  <si>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</si>
  <si>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</si>
  <si>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</si>
  <si>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</si>
  <si>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</si>
  <si>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</si>
  <si>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</si>
  <si>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</si>
  <si>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</si>
  <si>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</si>
  <si>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</si>
  <si>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</si>
  <si>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</si>
  <si>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</si>
  <si>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</si>
  <si>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</si>
  <si>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</si>
  <si>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</si>
  <si>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</si>
  <si>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</si>
  <si>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</si>
  <si>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</si>
  <si>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</si>
  <si>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</si>
  <si>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</si>
  <si>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</si>
  <si>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</si>
  <si>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</si>
  <si>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</si>
  <si>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</si>
  <si>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</si>
  <si>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</si>
  <si>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</si>
  <si>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</si>
  <si>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</si>
  <si>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</si>
  <si>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</si>
  <si>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</si>
  <si>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</si>
  <si>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</si>
  <si>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</si>
  <si>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</si>
  <si>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</si>
  <si>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</si>
  <si>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</si>
  <si>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</si>
  <si>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</si>
  <si>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</si>
  <si>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</si>
  <si>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</si>
  <si>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</si>
  <si>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</si>
  <si>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</si>
  <si>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</si>
  <si>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</si>
  <si>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</si>
  <si>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</si>
  <si>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</si>
  <si>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</si>
  <si>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</si>
  <si>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</si>
  <si>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</si>
  <si>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</si>
  <si>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</si>
  <si>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</si>
  <si>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“Bajo protesta de decir verdad declaramos que los Estados Financieros y sus notas, son razonablemente correctos y son responsabilidad del emisor”</t>
  </si>
  <si>
    <t>Coordinación de la Política de Gobierno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</si>
  <si>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</si>
  <si>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</si>
  <si>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</si>
  <si>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</si>
  <si>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</si>
  <si>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Total del Egreso</t>
  </si>
  <si>
    <t>Órganos Autónomos</t>
  </si>
  <si>
    <t>Entidades Paraestatales Empresariales Financieras No Monetarias con Participación Estatal Mayoritaria</t>
  </si>
  <si>
    <t>Entidades Paramunicipales (en sus diferentes clasificaciones)</t>
  </si>
  <si>
    <t>Servicios de Comunicación Social y Publicidad</t>
  </si>
  <si>
    <t>Inversiones Para el Fomento de Actividades Productivas</t>
  </si>
  <si>
    <t>Municipio de Salamanca, Guanajuato.
Estado Analítico del Ejercicio del Presupuesto de Egresos
Clasificación por Objeto del Gasto (Capítulo y Concepto)
Del 1 de Enero al 30 de Junio de 2025
(Cifras en Pesos)</t>
  </si>
  <si>
    <t>Municipio de Salamanca, Guanajuato.
Estado Analítico del Ejercicio del Presupuesto de Egresos
Clasificación Económica (por Tipo de Gasto)
Del 1 de Enero al 30 de Junio de 2025
(Cifras en Pesos)</t>
  </si>
  <si>
    <t>31111M260010000 H. AYUNTAMIENTO</t>
  </si>
  <si>
    <t>31111M260020000 PRESIDENCIA MUNICIPAL</t>
  </si>
  <si>
    <t>31111M260030100 SECRETARIA DEL H. AYUNTA</t>
  </si>
  <si>
    <t>31111M260030200 DIRECCION DE FISCALIZACI</t>
  </si>
  <si>
    <t>31111M260030300 DIRECCION DE PROTECCION</t>
  </si>
  <si>
    <t>31111M260040000 JUZGADO MUNICIPAL</t>
  </si>
  <si>
    <t>31111M260050000 TESORERIA MUNICIPAL</t>
  </si>
  <si>
    <t>31111M260060000 CONTRALORIA MUNICIPAL</t>
  </si>
  <si>
    <t>31111M260070000 DIRECCION GENERAL DE SEG</t>
  </si>
  <si>
    <t>31111M260080000 DIR GENERAL DE DESARROLL</t>
  </si>
  <si>
    <t>31111M260090100 DIR GRAL BIENESTAR Y DES</t>
  </si>
  <si>
    <t>31111M260090200 DIR DE LA COMISION MUNIC</t>
  </si>
  <si>
    <t>31111M260100100 DIR GRAL SERVICIOS PUBLI</t>
  </si>
  <si>
    <t>31111M260110000 DIRECCION GENERAL DE OBR</t>
  </si>
  <si>
    <t>31111M260120100 OFICIALIA MAYOR</t>
  </si>
  <si>
    <t>31111M260120201 DIRECCION DE RECURSOS MA</t>
  </si>
  <si>
    <t>31111M260120300 DIR TECNOLOGIA DE LA INF</t>
  </si>
  <si>
    <t>31111M260120400 DIR RECURSOS HUMANOS</t>
  </si>
  <si>
    <t>31111M260130000 DIRECCION GENERAL DE COM</t>
  </si>
  <si>
    <t>31111M260140000 DIRECCION GENERAL DE MOV</t>
  </si>
  <si>
    <t>31111M260150000 DIR GRAL DE ORDENAMIENTO</t>
  </si>
  <si>
    <t>31111M260160000 DIR GRAL DE GESTION FINA</t>
  </si>
  <si>
    <t>31111M260900100 DESARROLLO INTEGRAL DE L</t>
  </si>
  <si>
    <t>31111M260900200 INT SALMAN PRA PERSONAS</t>
  </si>
  <si>
    <t>31111M260900300 INSTITUTO MUNICIPAL DE P</t>
  </si>
  <si>
    <t>31111M260900400 INSTITUTO DE LA MUJER</t>
  </si>
  <si>
    <t>Municipio de Salamanca, Guanajuato.
Estado Analítico del Ejercicio del Presupuesto de Egresos
Clasificación Administrativa
Del 1 de Enero al 30 de Junio de 2025
(Cifras en Pesos)</t>
  </si>
  <si>
    <t>Municipio de Salamanca, Guanajuato.
Estado Analítico del Ejercicio del Presupuesto de Egresos
Clasificación Funcional (Finalidad y Función)
Del 1 de Enero al 30 de Junio de 2025
(Cifras en Pesos)</t>
  </si>
  <si>
    <t xml:space="preserve">              ___________________________________________________</t>
  </si>
  <si>
    <t>_________________________________________________</t>
  </si>
  <si>
    <t xml:space="preserve">                     C.P. Pedro Rojas Buenrrostro</t>
  </si>
  <si>
    <t>Lic. Julio César Ernesto Prieto Gallardo</t>
  </si>
  <si>
    <t xml:space="preserve">                            Tesorero Municipal</t>
  </si>
  <si>
    <t>Presidente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</si>
</sst>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4">
    <xf numFmtId="0" fontId="0" fillId="0" borderId="0"/>
    <xf numFmtId="164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49">
    <xf numFmtId="0" fontId="0" fillId="0" borderId="0" xfId="0"/>
    <xf numFmtId="0" fontId="0" fillId="0" borderId="0" xfId="0" applyProtection="1">
      <protection locked="0"/>
    </xf>
    <xf numFmtId="0" fontId="7" fillId="0" borderId="0" xfId="0" applyFont="1" applyProtection="1">
      <protection locked="0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6" fillId="2" borderId="6" xfId="9" applyFont="1" applyFill="1" applyBorder="1" applyAlignment="1">
      <alignment vertical="center"/>
    </xf>
    <xf numFmtId="0" fontId="6" fillId="2" borderId="7" xfId="9" applyFont="1" applyFill="1" applyBorder="1" applyAlignment="1">
      <alignment horizontal="center" vertical="center"/>
    </xf>
    <xf numFmtId="0" fontId="6" fillId="2" borderId="3" xfId="9" applyFont="1" applyFill="1" applyBorder="1" applyAlignment="1" applyProtection="1">
      <alignment vertical="center" wrapText="1"/>
      <protection locked="0"/>
    </xf>
    <xf numFmtId="0" fontId="6" fillId="2" borderId="4" xfId="9" applyFont="1" applyFill="1" applyBorder="1" applyAlignment="1" applyProtection="1">
      <alignment vertical="center" wrapText="1"/>
      <protection locked="0"/>
    </xf>
    <xf numFmtId="0" fontId="6" fillId="2" borderId="5" xfId="9" applyFont="1" applyFill="1" applyBorder="1" applyAlignment="1" applyProtection="1">
      <alignment vertical="center" wrapText="1"/>
      <protection locked="0"/>
    </xf>
    <xf numFmtId="4" fontId="6" fillId="2" borderId="2" xfId="9" applyNumberFormat="1" applyFont="1" applyFill="1" applyBorder="1" applyAlignment="1">
      <alignment horizontal="center" vertical="center" wrapText="1"/>
    </xf>
    <xf numFmtId="0" fontId="2" fillId="0" borderId="6" xfId="9" applyFont="1" applyBorder="1" applyAlignment="1">
      <alignment horizontal="left" vertical="center" indent="1"/>
    </xf>
    <xf numFmtId="0" fontId="2" fillId="0" borderId="8" xfId="0" applyFont="1" applyBorder="1" applyAlignment="1" applyProtection="1">
      <alignment horizontal="left" indent="1"/>
      <protection locked="0"/>
    </xf>
    <xf numFmtId="0" fontId="2" fillId="0" borderId="7" xfId="0" applyFont="1" applyBorder="1" applyAlignment="1" applyProtection="1">
      <alignment horizontal="left" indent="1"/>
      <protection locked="0"/>
    </xf>
    <xf numFmtId="4" fontId="2" fillId="0" borderId="6" xfId="9" applyNumberFormat="1" applyFont="1" applyBorder="1" applyAlignment="1">
      <alignment horizontal="center" vertical="center" wrapText="1"/>
    </xf>
    <xf numFmtId="4" fontId="2" fillId="0" borderId="8" xfId="0" applyNumberFormat="1" applyFont="1" applyBorder="1" applyProtection="1">
      <protection locked="0"/>
    </xf>
    <xf numFmtId="4" fontId="2" fillId="0" borderId="7" xfId="0" applyNumberFormat="1" applyFont="1" applyBorder="1" applyProtection="1">
      <protection locked="0"/>
    </xf>
    <xf numFmtId="4" fontId="6" fillId="2" borderId="0" xfId="9" applyNumberFormat="1" applyFont="1" applyFill="1" applyAlignment="1">
      <alignment horizontal="center" vertical="center" wrapText="1"/>
    </xf>
    <xf numFmtId="0" fontId="6" fillId="0" borderId="2" xfId="0" applyFont="1" applyBorder="1" applyAlignment="1" applyProtection="1">
      <alignment horizontal="center"/>
      <protection locked="0"/>
    </xf>
    <xf numFmtId="4" fontId="6" fillId="0" borderId="2" xfId="0" applyNumberFormat="1" applyFont="1" applyBorder="1" applyProtection="1">
      <protection locked="0"/>
    </xf>
    <xf numFmtId="0" fontId="6" fillId="0" borderId="6" xfId="9" applyFont="1" applyBorder="1" applyAlignment="1">
      <alignment vertical="center"/>
    </xf>
    <xf numFmtId="0" fontId="7" fillId="0" borderId="8" xfId="0" applyFont="1" applyBorder="1" applyAlignment="1" applyProtection="1">
      <alignment horizontal="left" indent="1"/>
      <protection locked="0"/>
    </xf>
    <xf numFmtId="0" fontId="7" fillId="0" borderId="7" xfId="0" applyFont="1" applyBorder="1" applyAlignment="1" applyProtection="1">
      <alignment horizontal="left" indent="1"/>
      <protection locked="0"/>
    </xf>
    <xf numFmtId="0" fontId="6" fillId="0" borderId="6" xfId="9" applyFont="1" applyBorder="1" applyAlignment="1">
      <alignment horizontal="center" vertical="center" wrapText="1"/>
    </xf>
    <xf numFmtId="0" fontId="7" fillId="0" borderId="8" xfId="0" applyFont="1" applyBorder="1" applyAlignment="1" applyProtection="1">
      <alignment horizontal="left" wrapText="1" indent="1"/>
      <protection locked="0"/>
    </xf>
    <xf numFmtId="0" fontId="7" fillId="0" borderId="7" xfId="0" applyFont="1" applyBorder="1" applyAlignment="1" applyProtection="1">
      <alignment horizontal="left" wrapText="1" indent="1"/>
      <protection locked="0"/>
    </xf>
    <xf numFmtId="4" fontId="6" fillId="0" borderId="1" xfId="0" applyNumberFormat="1" applyFont="1" applyBorder="1" applyProtection="1">
      <protection locked="0"/>
    </xf>
    <xf numFmtId="0" fontId="6" fillId="0" borderId="8" xfId="0" applyFont="1" applyBorder="1"/>
    <xf numFmtId="0" fontId="2" fillId="0" borderId="7" xfId="0" applyFont="1" applyBorder="1"/>
    <xf numFmtId="0" fontId="6" fillId="0" borderId="8" xfId="0" applyFont="1" applyBorder="1" applyAlignment="1">
      <alignment horizontal="left"/>
    </xf>
    <xf numFmtId="0" fontId="2" fillId="0" borderId="8" xfId="0" applyFont="1" applyBorder="1" applyAlignment="1">
      <alignment horizontal="left" indent="1"/>
    </xf>
    <xf numFmtId="0" fontId="2" fillId="0" borderId="8" xfId="0" applyFont="1" applyBorder="1" applyAlignment="1">
      <alignment horizontal="left"/>
    </xf>
    <xf numFmtId="0" fontId="2" fillId="0" borderId="7" xfId="0" applyFont="1" applyBorder="1" applyAlignment="1">
      <alignment horizontal="left" indent="1"/>
    </xf>
    <xf numFmtId="4" fontId="6" fillId="0" borderId="8" xfId="0" applyNumberFormat="1" applyFont="1" applyBorder="1" applyProtection="1">
      <protection locked="0"/>
    </xf>
    <xf numFmtId="0" fontId="6" fillId="0" borderId="8" xfId="0" applyFont="1" applyBorder="1" applyAlignment="1">
      <alignment horizontal="left" vertical="center"/>
    </xf>
    <xf numFmtId="0" fontId="2" fillId="0" borderId="8" xfId="0" applyFont="1" applyBorder="1" applyAlignment="1">
      <alignment horizontal="left" wrapText="1" indent="1"/>
    </xf>
    <xf numFmtId="0" fontId="2" fillId="0" borderId="7" xfId="0" applyFont="1" applyBorder="1" applyAlignment="1">
      <alignment horizontal="left" wrapText="1" indent="1"/>
    </xf>
    <xf numFmtId="0" fontId="6" fillId="0" borderId="7" xfId="0" applyFont="1" applyBorder="1" applyAlignment="1" applyProtection="1">
      <alignment horizontal="center"/>
      <protection locked="0"/>
    </xf>
    <xf numFmtId="0" fontId="6" fillId="0" borderId="6" xfId="0" applyFont="1" applyBorder="1" applyAlignment="1">
      <alignment horizontal="left"/>
    </xf>
    <xf numFmtId="4" fontId="6" fillId="0" borderId="6" xfId="0" applyNumberFormat="1" applyFont="1" applyBorder="1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8" fillId="0" borderId="0" xfId="0" applyFont="1" applyAlignment="1" applyProtection="1">
      <alignment horizontal="left"/>
      <protection locked="0"/>
    </xf>
    <xf numFmtId="0" fontId="8" fillId="0" borderId="0" xfId="0" applyFont="1" applyAlignment="1" applyProtection="1">
      <alignment horizontal="center"/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4" fontId="6" fillId="2" borderId="7" xfId="9" applyNumberFormat="1" applyFont="1" applyFill="1" applyBorder="1" applyAlignment="1">
      <alignment horizontal="center" vertical="center" wrapText="1"/>
    </xf>
    <xf numFmtId="0" fontId="6" fillId="2" borderId="3" xfId="9" applyFont="1" applyFill="1" applyBorder="1" applyAlignment="1" applyProtection="1">
      <alignment horizontal="center" vertical="center" wrapText="1"/>
      <protection locked="0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6" fillId="2" borderId="5" xfId="9" applyFont="1" applyFill="1" applyBorder="1" applyAlignment="1" applyProtection="1">
      <alignment horizontal="center" vertical="center" wrapText="1"/>
      <protection locked="0"/>
    </xf>
    <xf numFmtId="0" fontId="6" fillId="2" borderId="0" xfId="9" applyFont="1" applyFill="1" applyAlignment="1" applyProtection="1">
      <alignment horizontal="centerContinuous" vertical="center" wrapText="1"/>
      <protection locked="0"/>
    </xf>
  </cellXfs>
  <cellStyles count="24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00000000-0005-0000-0000-000003000000}"/>
    <cellStyle name="Millares 2 3" xfId="4" xr:uid="{00000000-0005-0000-0000-000004000000}"/>
    <cellStyle name="Millares 2 3 2" xfId="18" xr:uid="{00000000-0005-0000-0000-000005000000}"/>
    <cellStyle name="Millares 2 4" xfId="16" xr:uid="{00000000-0005-0000-0000-000006000000}"/>
    <cellStyle name="Millares 3" xfId="5" xr:uid="{00000000-0005-0000-0000-000007000000}"/>
    <cellStyle name="Millares 3 2" xfId="19" xr:uid="{00000000-0005-0000-0000-000008000000}"/>
    <cellStyle name="Moneda 2" xfId="6" xr:uid="{00000000-0005-0000-0000-000009000000}"/>
    <cellStyle name="Moneda 2 2" xfId="20" xr:uid="{00000000-0005-0000-0000-00000A000000}"/>
    <cellStyle name="Normal" xfId="0" builtinId="0"/>
    <cellStyle name="Normal 2" xfId="7" xr:uid="{00000000-0005-0000-0000-00000C000000}"/>
    <cellStyle name="Normal 2 2" xfId="8" xr:uid="{00000000-0005-0000-0000-00000D000000}"/>
    <cellStyle name="Normal 2 3" xfId="21" xr:uid="{00000000-0005-0000-0000-00000E000000}"/>
    <cellStyle name="Normal 3" xfId="9" xr:uid="{00000000-0005-0000-0000-00000F000000}"/>
    <cellStyle name="Normal 4" xfId="10" xr:uid="{00000000-0005-0000-0000-000010000000}"/>
    <cellStyle name="Normal 4 2" xfId="11" xr:uid="{00000000-0005-0000-0000-000011000000}"/>
    <cellStyle name="Normal 5" xfId="12" xr:uid="{00000000-0005-0000-0000-000012000000}"/>
    <cellStyle name="Normal 5 2" xfId="13" xr:uid="{00000000-0005-0000-0000-000013000000}"/>
    <cellStyle name="Normal 6" xfId="14" xr:uid="{00000000-0005-0000-0000-000014000000}"/>
    <cellStyle name="Normal 6 2" xfId="15" xr:uid="{00000000-0005-0000-0000-000015000000}"/>
    <cellStyle name="Normal 6 2 2" xfId="23" xr:uid="{00000000-0005-0000-0000-000016000000}"/>
    <cellStyle name="Normal 6 3" xfId="22" xr:uid="{00000000-0005-0000-0000-00001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7"/>
  <sheetViews>
    <sheetView showGridLines="0" workbookViewId="0">
      <selection activeCell="B2" sqref="B2:F2"/>
    </sheetView>
  </sheetViews>
  <sheetFormatPr baseColWidth="10" defaultColWidth="12" defaultRowHeight="11.25" x14ac:dyDescent="0.2"/>
  <cols>
    <col min="1" max="1" width="62.83203125" style="1" customWidth="1"/>
    <col min="2" max="7" width="18.33203125" style="1" customWidth="1"/>
    <col min="8" max="16384" width="12" style="1"/>
  </cols>
  <sheetData>
    <row r="1" spans="1:7" ht="73.5" customHeight="1" thickBot="1" x14ac:dyDescent="0.25">
      <c r="A1" s="45" t="s">
        <v>156</v>
      </c>
      <c r="B1" s="46"/>
      <c r="C1" s="46"/>
      <c r="D1" s="46"/>
      <c r="E1" s="46"/>
      <c r="F1" s="46"/>
      <c r="G1" s="47"/>
    </row>
    <row r="2" spans="1:7" ht="13.5" thickBot="1" x14ac:dyDescent="0.25">
      <c r="A2" s="4"/>
      <c r="B2" s="48" t="s">
        <v>56</v>
      </c>
      <c r="C2" s="48"/>
      <c r="D2" s="48"/>
      <c r="E2" s="48"/>
      <c r="F2" s="48"/>
      <c r="G2" s="43" t="s">
        <v>55</v>
      </c>
    </row>
    <row r="3" spans="1:7" ht="29.25" customHeight="1" thickBot="1" x14ac:dyDescent="0.25">
      <c r="A3" s="5" t="s">
        <v>50</v>
      </c>
      <c r="B3" s="9" t="s">
        <v>51</v>
      </c>
      <c r="C3" s="9" t="s">
        <v>114</v>
      </c>
      <c r="D3" s="9" t="s">
        <v>52</v>
      </c>
      <c r="E3" s="16" t="s">
        <v>53</v>
      </c>
      <c r="F3" s="9" t="s">
        <v>54</v>
      </c>
      <c r="G3" s="44"/>
    </row>
    <row r="4" spans="1:7" ht="14.25" customHeight="1" x14ac:dyDescent="0.2">
      <c r="A4" s="10"/>
      <c r="B4" s="13"/>
      <c r="C4" s="13"/>
      <c r="D4" s="13"/>
      <c r="E4" s="13"/>
      <c r="F4" s="13"/>
      <c r="G4" s="13"/>
    </row>
    <row r="5" spans="1:7" ht="14.25" customHeight="1" x14ac:dyDescent="0.2">
      <c r="A5" s="11" t="s">
        <v>130</v>
      </c>
      <c r="B5" s="14">
        <v>16276527.720000001</v>
      </c>
      <c r="C5" s="14">
        <v>0</v>
      </c>
      <c r="D5" s="14">
        <f>B5+C5</f>
        <v>16276527.720000001</v>
      </c>
      <c r="E5" s="14">
        <v>6723551.3499999996</v>
      </c>
      <c r="F5" s="14">
        <v>6723551.3499999996</v>
      </c>
      <c r="G5" s="14">
        <f>D5-E5</f>
        <v>9552976.370000001</v>
      </c>
    </row>
    <row r="6" spans="1:7" ht="14.25" customHeight="1" x14ac:dyDescent="0.2">
      <c r="A6" s="11" t="s">
        <v>131</v>
      </c>
      <c r="B6" s="14">
        <v>34222815.5</v>
      </c>
      <c r="C6" s="14">
        <v>204921.52</v>
      </c>
      <c r="D6" s="14">
        <f t="shared" ref="D6:D11" si="0">B6+C6</f>
        <v>34427737.020000003</v>
      </c>
      <c r="E6" s="14">
        <v>17457386.629999999</v>
      </c>
      <c r="F6" s="14">
        <v>17457386.629999999</v>
      </c>
      <c r="G6" s="14">
        <f t="shared" ref="G6:G11" si="1">D6-E6</f>
        <v>16970350.390000004</v>
      </c>
    </row>
    <row r="7" spans="1:7" ht="14.25" customHeight="1" x14ac:dyDescent="0.2">
      <c r="A7" s="11" t="s">
        <v>132</v>
      </c>
      <c r="B7" s="14">
        <v>19893476.16</v>
      </c>
      <c r="C7" s="14">
        <v>7308</v>
      </c>
      <c r="D7" s="14">
        <f t="shared" si="0"/>
        <v>19900784.16</v>
      </c>
      <c r="E7" s="14">
        <v>5122459.1500000004</v>
      </c>
      <c r="F7" s="14">
        <v>5122459.1500000004</v>
      </c>
      <c r="G7" s="14">
        <f t="shared" si="1"/>
        <v>14778325.01</v>
      </c>
    </row>
    <row r="8" spans="1:7" ht="14.25" customHeight="1" x14ac:dyDescent="0.2">
      <c r="A8" s="11" t="s">
        <v>133</v>
      </c>
      <c r="B8" s="14">
        <v>5920989.8200000003</v>
      </c>
      <c r="C8" s="14">
        <v>0</v>
      </c>
      <c r="D8" s="14">
        <f t="shared" si="0"/>
        <v>5920989.8200000003</v>
      </c>
      <c r="E8" s="14">
        <v>1964087.36</v>
      </c>
      <c r="F8" s="14">
        <v>1964087.36</v>
      </c>
      <c r="G8" s="14">
        <f t="shared" si="1"/>
        <v>3956902.46</v>
      </c>
    </row>
    <row r="9" spans="1:7" ht="14.25" customHeight="1" x14ac:dyDescent="0.2">
      <c r="A9" s="11" t="s">
        <v>134</v>
      </c>
      <c r="B9" s="14">
        <v>8448077.5999999996</v>
      </c>
      <c r="C9" s="14">
        <v>0</v>
      </c>
      <c r="D9" s="14">
        <f t="shared" si="0"/>
        <v>8448077.5999999996</v>
      </c>
      <c r="E9" s="14">
        <v>3039527.22</v>
      </c>
      <c r="F9" s="14">
        <v>3039527.22</v>
      </c>
      <c r="G9" s="14">
        <f t="shared" si="1"/>
        <v>5408550.379999999</v>
      </c>
    </row>
    <row r="10" spans="1:7" ht="14.25" customHeight="1" x14ac:dyDescent="0.2">
      <c r="A10" s="11" t="s">
        <v>135</v>
      </c>
      <c r="B10" s="14">
        <v>1039648.37</v>
      </c>
      <c r="C10" s="14">
        <v>0</v>
      </c>
      <c r="D10" s="14">
        <f t="shared" si="0"/>
        <v>1039648.37</v>
      </c>
      <c r="E10" s="14">
        <v>387883.47</v>
      </c>
      <c r="F10" s="14">
        <v>387883.47</v>
      </c>
      <c r="G10" s="14">
        <f t="shared" si="1"/>
        <v>651764.9</v>
      </c>
    </row>
    <row r="11" spans="1:7" ht="14.25" customHeight="1" x14ac:dyDescent="0.2">
      <c r="A11" s="11" t="s">
        <v>136</v>
      </c>
      <c r="B11" s="14">
        <v>108085777.55</v>
      </c>
      <c r="C11" s="14">
        <v>10318670.880000001</v>
      </c>
      <c r="D11" s="14">
        <f t="shared" si="0"/>
        <v>118404448.42999999</v>
      </c>
      <c r="E11" s="14">
        <v>54466861.869999997</v>
      </c>
      <c r="F11" s="14">
        <v>54466861.869999997</v>
      </c>
      <c r="G11" s="14">
        <f t="shared" si="1"/>
        <v>63937586.559999995</v>
      </c>
    </row>
    <row r="12" spans="1:7" ht="14.25" customHeight="1" x14ac:dyDescent="0.2">
      <c r="A12" s="11" t="s">
        <v>137</v>
      </c>
      <c r="B12" s="14">
        <v>7747800.04</v>
      </c>
      <c r="C12" s="14">
        <v>-289000</v>
      </c>
      <c r="D12" s="14">
        <f t="shared" ref="D12" si="2">B12+C12</f>
        <v>7458800.04</v>
      </c>
      <c r="E12" s="14">
        <v>2699865.59</v>
      </c>
      <c r="F12" s="14">
        <v>2699865.59</v>
      </c>
      <c r="G12" s="14">
        <f t="shared" ref="G12" si="3">D12-E12</f>
        <v>4758934.45</v>
      </c>
    </row>
    <row r="13" spans="1:7" ht="14.25" customHeight="1" x14ac:dyDescent="0.2">
      <c r="A13" s="11" t="s">
        <v>138</v>
      </c>
      <c r="B13" s="14">
        <v>154817194.06</v>
      </c>
      <c r="C13" s="14">
        <v>47229473.200000003</v>
      </c>
      <c r="D13" s="14">
        <f t="shared" ref="D13" si="4">B13+C13</f>
        <v>202046667.25999999</v>
      </c>
      <c r="E13" s="14">
        <v>58647207.560000002</v>
      </c>
      <c r="F13" s="14">
        <v>58647207.560000002</v>
      </c>
      <c r="G13" s="14">
        <f t="shared" ref="G13" si="5">D13-E13</f>
        <v>143399459.69999999</v>
      </c>
    </row>
    <row r="14" spans="1:7" ht="14.25" customHeight="1" x14ac:dyDescent="0.2">
      <c r="A14" s="11" t="s">
        <v>139</v>
      </c>
      <c r="B14" s="14">
        <v>15378815.34</v>
      </c>
      <c r="C14" s="14">
        <v>0</v>
      </c>
      <c r="D14" s="14">
        <f t="shared" ref="D14" si="6">B14+C14</f>
        <v>15378815.34</v>
      </c>
      <c r="E14" s="14">
        <v>2857719.55</v>
      </c>
      <c r="F14" s="14">
        <v>2857719.55</v>
      </c>
      <c r="G14" s="14">
        <f t="shared" ref="G14" si="7">D14-E14</f>
        <v>12521095.789999999</v>
      </c>
    </row>
    <row r="15" spans="1:7" ht="14.25" customHeight="1" x14ac:dyDescent="0.2">
      <c r="A15" s="11" t="s">
        <v>140</v>
      </c>
      <c r="B15" s="14">
        <v>60551431.93</v>
      </c>
      <c r="C15" s="14">
        <v>11878804</v>
      </c>
      <c r="D15" s="14">
        <f t="shared" ref="D15" si="8">B15+C15</f>
        <v>72430235.930000007</v>
      </c>
      <c r="E15" s="14">
        <v>13963850.4</v>
      </c>
      <c r="F15" s="14">
        <v>13963850.4</v>
      </c>
      <c r="G15" s="14">
        <f t="shared" ref="G15" si="9">D15-E15</f>
        <v>58466385.530000009</v>
      </c>
    </row>
    <row r="16" spans="1:7" ht="14.25" customHeight="1" x14ac:dyDescent="0.2">
      <c r="A16" s="11" t="s">
        <v>141</v>
      </c>
      <c r="B16" s="14">
        <v>12512516.220000001</v>
      </c>
      <c r="C16" s="14">
        <v>1000000</v>
      </c>
      <c r="D16" s="14">
        <f t="shared" ref="D16" si="10">B16+C16</f>
        <v>13512516.220000001</v>
      </c>
      <c r="E16" s="14">
        <v>5866031.2800000003</v>
      </c>
      <c r="F16" s="14">
        <v>5866031.2800000003</v>
      </c>
      <c r="G16" s="14">
        <f t="shared" ref="G16" si="11">D16-E16</f>
        <v>7646484.9400000004</v>
      </c>
    </row>
    <row r="17" spans="1:7" ht="14.25" customHeight="1" x14ac:dyDescent="0.2">
      <c r="A17" s="11" t="s">
        <v>142</v>
      </c>
      <c r="B17" s="14">
        <v>140112457</v>
      </c>
      <c r="C17" s="14">
        <v>11815867.210000001</v>
      </c>
      <c r="D17" s="14">
        <f t="shared" ref="D17" si="12">B17+C17</f>
        <v>151928324.21000001</v>
      </c>
      <c r="E17" s="14">
        <v>56116933.920000002</v>
      </c>
      <c r="F17" s="14">
        <v>56116933.920000002</v>
      </c>
      <c r="G17" s="14">
        <f t="shared" ref="G17" si="13">D17-E17</f>
        <v>95811390.290000007</v>
      </c>
    </row>
    <row r="18" spans="1:7" ht="14.25" customHeight="1" x14ac:dyDescent="0.2">
      <c r="A18" s="11" t="s">
        <v>143</v>
      </c>
      <c r="B18" s="14">
        <v>190397935.63</v>
      </c>
      <c r="C18" s="14">
        <v>95692800.290000007</v>
      </c>
      <c r="D18" s="14">
        <f t="shared" ref="D18" si="14">B18+C18</f>
        <v>286090735.92000002</v>
      </c>
      <c r="E18" s="14">
        <v>70142660.879999995</v>
      </c>
      <c r="F18" s="14">
        <v>70142660.879999995</v>
      </c>
      <c r="G18" s="14">
        <f t="shared" ref="G18" si="15">D18-E18</f>
        <v>215948075.04000002</v>
      </c>
    </row>
    <row r="19" spans="1:7" ht="14.25" customHeight="1" x14ac:dyDescent="0.2">
      <c r="A19" s="11" t="s">
        <v>144</v>
      </c>
      <c r="B19" s="14">
        <v>10873027.130000001</v>
      </c>
      <c r="C19" s="14">
        <v>1431280</v>
      </c>
      <c r="D19" s="14">
        <f t="shared" ref="D19" si="16">B19+C19</f>
        <v>12304307.130000001</v>
      </c>
      <c r="E19" s="14">
        <v>4355113.99</v>
      </c>
      <c r="F19" s="14">
        <v>4355113.99</v>
      </c>
      <c r="G19" s="14">
        <f t="shared" ref="G19" si="17">D19-E19</f>
        <v>7949193.1400000006</v>
      </c>
    </row>
    <row r="20" spans="1:7" ht="14.25" customHeight="1" x14ac:dyDescent="0.2">
      <c r="A20" s="11" t="s">
        <v>145</v>
      </c>
      <c r="B20" s="14">
        <v>89652960.030000001</v>
      </c>
      <c r="C20" s="14">
        <v>-1560593.97</v>
      </c>
      <c r="D20" s="14">
        <f t="shared" ref="D20" si="18">B20+C20</f>
        <v>88092366.060000002</v>
      </c>
      <c r="E20" s="14">
        <v>41016843.280000001</v>
      </c>
      <c r="F20" s="14">
        <v>41016843.280000001</v>
      </c>
      <c r="G20" s="14">
        <f t="shared" ref="G20" si="19">D20-E20</f>
        <v>47075522.780000001</v>
      </c>
    </row>
    <row r="21" spans="1:7" ht="14.25" customHeight="1" x14ac:dyDescent="0.2">
      <c r="A21" s="11" t="s">
        <v>146</v>
      </c>
      <c r="B21" s="14">
        <v>14387973.630000001</v>
      </c>
      <c r="C21" s="14">
        <v>2822380</v>
      </c>
      <c r="D21" s="14">
        <f t="shared" ref="D21" si="20">B21+C21</f>
        <v>17210353.630000003</v>
      </c>
      <c r="E21" s="14">
        <v>4785741.6900000004</v>
      </c>
      <c r="F21" s="14">
        <v>4785741.6900000004</v>
      </c>
      <c r="G21" s="14">
        <f t="shared" ref="G21" si="21">D21-E21</f>
        <v>12424611.940000001</v>
      </c>
    </row>
    <row r="22" spans="1:7" ht="14.25" customHeight="1" x14ac:dyDescent="0.2">
      <c r="A22" s="11" t="s">
        <v>147</v>
      </c>
      <c r="B22" s="14">
        <v>29118097.59</v>
      </c>
      <c r="C22" s="14">
        <v>1000000</v>
      </c>
      <c r="D22" s="14">
        <f t="shared" ref="D22" si="22">B22+C22</f>
        <v>30118097.59</v>
      </c>
      <c r="E22" s="14">
        <v>11107061.949999999</v>
      </c>
      <c r="F22" s="14">
        <v>11107061.949999999</v>
      </c>
      <c r="G22" s="14">
        <f t="shared" ref="G22" si="23">D22-E22</f>
        <v>19011035.640000001</v>
      </c>
    </row>
    <row r="23" spans="1:7" ht="14.25" customHeight="1" x14ac:dyDescent="0.2">
      <c r="A23" s="11" t="s">
        <v>148</v>
      </c>
      <c r="B23" s="14">
        <v>15758314.199999999</v>
      </c>
      <c r="C23" s="14">
        <v>91674.8</v>
      </c>
      <c r="D23" s="14">
        <f t="shared" ref="D23" si="24">B23+C23</f>
        <v>15849989</v>
      </c>
      <c r="E23" s="14">
        <v>3928989.7</v>
      </c>
      <c r="F23" s="14">
        <v>3928989.7</v>
      </c>
      <c r="G23" s="14">
        <f t="shared" ref="G23" si="25">D23-E23</f>
        <v>11920999.300000001</v>
      </c>
    </row>
    <row r="24" spans="1:7" ht="14.25" customHeight="1" x14ac:dyDescent="0.2">
      <c r="A24" s="11" t="s">
        <v>149</v>
      </c>
      <c r="B24" s="14">
        <v>45840872.200000003</v>
      </c>
      <c r="C24" s="14">
        <v>5409813.21</v>
      </c>
      <c r="D24" s="14">
        <f t="shared" ref="D24" si="26">B24+C24</f>
        <v>51250685.410000004</v>
      </c>
      <c r="E24" s="14">
        <v>15836800.029999999</v>
      </c>
      <c r="F24" s="14">
        <v>15836800.029999999</v>
      </c>
      <c r="G24" s="14">
        <f t="shared" ref="G24" si="27">D24-E24</f>
        <v>35413885.380000003</v>
      </c>
    </row>
    <row r="25" spans="1:7" ht="14.25" customHeight="1" x14ac:dyDescent="0.2">
      <c r="A25" s="11" t="s">
        <v>150</v>
      </c>
      <c r="B25" s="14">
        <v>32004305.52</v>
      </c>
      <c r="C25" s="14">
        <v>514576</v>
      </c>
      <c r="D25" s="14">
        <f t="shared" ref="D25" si="28">B25+C25</f>
        <v>32518881.52</v>
      </c>
      <c r="E25" s="14">
        <v>7071809.3099999996</v>
      </c>
      <c r="F25" s="14">
        <v>7071809.3099999996</v>
      </c>
      <c r="G25" s="14">
        <f t="shared" ref="G25" si="29">D25-E25</f>
        <v>25447072.210000001</v>
      </c>
    </row>
    <row r="26" spans="1:7" ht="14.25" customHeight="1" x14ac:dyDescent="0.2">
      <c r="A26" s="11" t="s">
        <v>151</v>
      </c>
      <c r="B26" s="14">
        <v>2640874.4300000002</v>
      </c>
      <c r="C26" s="14">
        <v>0</v>
      </c>
      <c r="D26" s="14">
        <f t="shared" ref="D26" si="30">B26+C26</f>
        <v>2640874.4300000002</v>
      </c>
      <c r="E26" s="14">
        <v>923966.09</v>
      </c>
      <c r="F26" s="14">
        <v>923966.09</v>
      </c>
      <c r="G26" s="14">
        <f t="shared" ref="G26" si="31">D26-E26</f>
        <v>1716908.3400000003</v>
      </c>
    </row>
    <row r="27" spans="1:7" ht="14.25" customHeight="1" x14ac:dyDescent="0.2">
      <c r="A27" s="11" t="s">
        <v>152</v>
      </c>
      <c r="B27" s="14">
        <v>75609671.730000004</v>
      </c>
      <c r="C27" s="14">
        <v>4075604.93</v>
      </c>
      <c r="D27" s="14">
        <f t="shared" ref="D27" si="32">B27+C27</f>
        <v>79685276.660000011</v>
      </c>
      <c r="E27" s="14">
        <v>39288442.789999999</v>
      </c>
      <c r="F27" s="14">
        <v>39288442.789999999</v>
      </c>
      <c r="G27" s="14">
        <f t="shared" ref="G27" si="33">D27-E27</f>
        <v>40396833.870000012</v>
      </c>
    </row>
    <row r="28" spans="1:7" ht="14.25" customHeight="1" x14ac:dyDescent="0.2">
      <c r="A28" s="11" t="s">
        <v>153</v>
      </c>
      <c r="B28" s="14">
        <v>6535072.0099999998</v>
      </c>
      <c r="C28" s="14">
        <v>0</v>
      </c>
      <c r="D28" s="14">
        <f t="shared" ref="D28" si="34">B28+C28</f>
        <v>6535072.0099999998</v>
      </c>
      <c r="E28" s="14">
        <v>2419329.7000000002</v>
      </c>
      <c r="F28" s="14">
        <v>2419329.7000000002</v>
      </c>
      <c r="G28" s="14">
        <f t="shared" ref="G28" si="35">D28-E28</f>
        <v>4115742.3099999996</v>
      </c>
    </row>
    <row r="29" spans="1:7" ht="14.25" customHeight="1" x14ac:dyDescent="0.2">
      <c r="A29" s="11" t="s">
        <v>154</v>
      </c>
      <c r="B29" s="14">
        <v>7498400</v>
      </c>
      <c r="C29" s="14">
        <v>0</v>
      </c>
      <c r="D29" s="14">
        <f t="shared" ref="D29" si="36">B29+C29</f>
        <v>7498400</v>
      </c>
      <c r="E29" s="14">
        <v>3749196</v>
      </c>
      <c r="F29" s="14">
        <v>3749196</v>
      </c>
      <c r="G29" s="14">
        <f t="shared" ref="G29" si="37">D29-E29</f>
        <v>3749204</v>
      </c>
    </row>
    <row r="30" spans="1:7" ht="14.25" customHeight="1" x14ac:dyDescent="0.2">
      <c r="A30" s="11" t="s">
        <v>155</v>
      </c>
      <c r="B30" s="14">
        <v>4843800</v>
      </c>
      <c r="C30" s="14">
        <v>0</v>
      </c>
      <c r="D30" s="14">
        <f t="shared" ref="D30" si="38">B30+C30</f>
        <v>4843800</v>
      </c>
      <c r="E30" s="14">
        <v>2421900</v>
      </c>
      <c r="F30" s="14">
        <v>2421900</v>
      </c>
      <c r="G30" s="14">
        <f t="shared" ref="G30" si="39">D30-E30</f>
        <v>2421900</v>
      </c>
    </row>
    <row r="31" spans="1:7" ht="14.25" customHeight="1" thickBot="1" x14ac:dyDescent="0.25">
      <c r="A31" s="12"/>
      <c r="B31" s="15">
        <v>0</v>
      </c>
      <c r="C31" s="15">
        <v>0</v>
      </c>
      <c r="D31" s="15">
        <f t="shared" ref="D31" si="40">B31+C31</f>
        <v>0</v>
      </c>
      <c r="E31" s="15">
        <v>0</v>
      </c>
      <c r="F31" s="15">
        <v>0</v>
      </c>
      <c r="G31" s="15">
        <f t="shared" ref="G31" si="41">D31-E31</f>
        <v>0</v>
      </c>
    </row>
    <row r="32" spans="1:7" ht="14.25" customHeight="1" thickBot="1" x14ac:dyDescent="0.25">
      <c r="A32" s="17" t="s">
        <v>122</v>
      </c>
      <c r="B32" s="18">
        <f t="shared" ref="B32:G32" si="42">SUM(B5:B31)</f>
        <v>1110168831.4099998</v>
      </c>
      <c r="C32" s="18">
        <f t="shared" si="42"/>
        <v>191643580.07000005</v>
      </c>
      <c r="D32" s="18">
        <f t="shared" si="42"/>
        <v>1301812411.4800003</v>
      </c>
      <c r="E32" s="18">
        <f t="shared" si="42"/>
        <v>436361220.75999993</v>
      </c>
      <c r="F32" s="18">
        <f t="shared" si="42"/>
        <v>436361220.75999993</v>
      </c>
      <c r="G32" s="18">
        <f t="shared" si="42"/>
        <v>865451190.72000003</v>
      </c>
    </row>
    <row r="33" spans="1:7" ht="12.75" x14ac:dyDescent="0.2">
      <c r="A33" s="2"/>
      <c r="B33" s="2"/>
      <c r="C33" s="2"/>
      <c r="D33" s="2"/>
      <c r="E33" s="2"/>
      <c r="F33" s="2"/>
      <c r="G33" s="2"/>
    </row>
    <row r="34" spans="1:7" ht="13.5" thickBot="1" x14ac:dyDescent="0.25">
      <c r="A34" s="2"/>
      <c r="B34" s="2"/>
      <c r="C34" s="2"/>
      <c r="D34" s="2"/>
      <c r="E34" s="2"/>
      <c r="F34" s="2"/>
      <c r="G34" s="2"/>
    </row>
    <row r="35" spans="1:7" ht="73.5" customHeight="1" thickBot="1" x14ac:dyDescent="0.25">
      <c r="A35" s="45" t="s">
        <v>156</v>
      </c>
      <c r="B35" s="46"/>
      <c r="C35" s="46"/>
      <c r="D35" s="46"/>
      <c r="E35" s="46"/>
      <c r="F35" s="46"/>
      <c r="G35" s="47"/>
    </row>
    <row r="36" spans="1:7" ht="13.5" thickBot="1" x14ac:dyDescent="0.25">
      <c r="A36" s="4"/>
      <c r="B36" s="6"/>
      <c r="C36" s="7"/>
      <c r="D36" s="3" t="s">
        <v>56</v>
      </c>
      <c r="E36" s="7"/>
      <c r="F36" s="8"/>
      <c r="G36" s="43" t="s">
        <v>55</v>
      </c>
    </row>
    <row r="37" spans="1:7" ht="26.25" thickBot="1" x14ac:dyDescent="0.25">
      <c r="A37" s="5" t="s">
        <v>50</v>
      </c>
      <c r="B37" s="9" t="s">
        <v>51</v>
      </c>
      <c r="C37" s="9" t="s">
        <v>114</v>
      </c>
      <c r="D37" s="9" t="s">
        <v>52</v>
      </c>
      <c r="E37" s="9" t="s">
        <v>53</v>
      </c>
      <c r="F37" s="9" t="s">
        <v>54</v>
      </c>
      <c r="G37" s="44"/>
    </row>
    <row r="38" spans="1:7" ht="14.25" customHeight="1" x14ac:dyDescent="0.2">
      <c r="A38" s="19"/>
      <c r="B38" s="22"/>
      <c r="C38" s="22"/>
      <c r="D38" s="22"/>
      <c r="E38" s="22"/>
      <c r="F38" s="22"/>
      <c r="G38" s="22"/>
    </row>
    <row r="39" spans="1:7" ht="14.25" customHeight="1" x14ac:dyDescent="0.2">
      <c r="A39" s="20" t="s">
        <v>8</v>
      </c>
      <c r="B39" s="14">
        <v>0</v>
      </c>
      <c r="C39" s="14">
        <v>0</v>
      </c>
      <c r="D39" s="14">
        <f>B39+C39</f>
        <v>0</v>
      </c>
      <c r="E39" s="14">
        <v>0</v>
      </c>
      <c r="F39" s="14">
        <v>0</v>
      </c>
      <c r="G39" s="14">
        <f>D39-E39</f>
        <v>0</v>
      </c>
    </row>
    <row r="40" spans="1:7" ht="14.25" customHeight="1" x14ac:dyDescent="0.2">
      <c r="A40" s="20" t="s">
        <v>9</v>
      </c>
      <c r="B40" s="14">
        <v>0</v>
      </c>
      <c r="C40" s="14">
        <v>0</v>
      </c>
      <c r="D40" s="14">
        <f t="shared" ref="D40:D42" si="43">B40+C40</f>
        <v>0</v>
      </c>
      <c r="E40" s="14">
        <v>0</v>
      </c>
      <c r="F40" s="14">
        <v>0</v>
      </c>
      <c r="G40" s="14">
        <f t="shared" ref="G40:G42" si="44">D40-E40</f>
        <v>0</v>
      </c>
    </row>
    <row r="41" spans="1:7" ht="14.25" customHeight="1" x14ac:dyDescent="0.2">
      <c r="A41" s="20" t="s">
        <v>10</v>
      </c>
      <c r="B41" s="14">
        <v>0</v>
      </c>
      <c r="C41" s="14">
        <v>0</v>
      </c>
      <c r="D41" s="14">
        <f t="shared" si="43"/>
        <v>0</v>
      </c>
      <c r="E41" s="14">
        <v>0</v>
      </c>
      <c r="F41" s="14">
        <v>0</v>
      </c>
      <c r="G41" s="14">
        <f t="shared" si="44"/>
        <v>0</v>
      </c>
    </row>
    <row r="42" spans="1:7" ht="14.25" customHeight="1" x14ac:dyDescent="0.2">
      <c r="A42" s="20" t="s">
        <v>123</v>
      </c>
      <c r="B42" s="14">
        <v>0</v>
      </c>
      <c r="C42" s="14">
        <v>0</v>
      </c>
      <c r="D42" s="14">
        <f t="shared" si="43"/>
        <v>0</v>
      </c>
      <c r="E42" s="14">
        <v>0</v>
      </c>
      <c r="F42" s="14">
        <v>0</v>
      </c>
      <c r="G42" s="14">
        <f t="shared" si="44"/>
        <v>0</v>
      </c>
    </row>
    <row r="43" spans="1:7" ht="14.25" customHeight="1" thickBot="1" x14ac:dyDescent="0.25">
      <c r="A43" s="21"/>
      <c r="B43" s="15"/>
      <c r="C43" s="15"/>
      <c r="D43" s="15"/>
      <c r="E43" s="15"/>
      <c r="F43" s="15"/>
      <c r="G43" s="15"/>
    </row>
    <row r="44" spans="1:7" ht="14.25" customHeight="1" thickBot="1" x14ac:dyDescent="0.25">
      <c r="A44" s="17" t="s">
        <v>122</v>
      </c>
      <c r="B44" s="18">
        <f t="shared" ref="B44:G44" si="45">SUM(B39:B42)</f>
        <v>0</v>
      </c>
      <c r="C44" s="18">
        <f t="shared" si="45"/>
        <v>0</v>
      </c>
      <c r="D44" s="18">
        <f t="shared" si="45"/>
        <v>0</v>
      </c>
      <c r="E44" s="18">
        <f t="shared" si="45"/>
        <v>0</v>
      </c>
      <c r="F44" s="18">
        <f t="shared" si="45"/>
        <v>0</v>
      </c>
      <c r="G44" s="18">
        <f t="shared" si="45"/>
        <v>0</v>
      </c>
    </row>
    <row r="45" spans="1:7" ht="12.75" x14ac:dyDescent="0.2">
      <c r="A45" s="2"/>
      <c r="B45" s="2"/>
      <c r="C45" s="2"/>
      <c r="D45" s="2"/>
      <c r="E45" s="2"/>
      <c r="F45" s="2"/>
      <c r="G45" s="2"/>
    </row>
    <row r="46" spans="1:7" ht="13.5" thickBot="1" x14ac:dyDescent="0.25">
      <c r="A46" s="2"/>
      <c r="B46" s="2"/>
      <c r="C46" s="2"/>
      <c r="D46" s="2"/>
      <c r="E46" s="2"/>
      <c r="F46" s="2"/>
      <c r="G46" s="2"/>
    </row>
    <row r="47" spans="1:7" ht="73.5" customHeight="1" thickBot="1" x14ac:dyDescent="0.25">
      <c r="A47" s="45" t="s">
        <v>156</v>
      </c>
      <c r="B47" s="46"/>
      <c r="C47" s="46"/>
      <c r="D47" s="46"/>
      <c r="E47" s="46"/>
      <c r="F47" s="46"/>
      <c r="G47" s="47"/>
    </row>
    <row r="48" spans="1:7" ht="13.5" thickBot="1" x14ac:dyDescent="0.25">
      <c r="A48" s="4"/>
      <c r="B48" s="6"/>
      <c r="C48" s="7"/>
      <c r="D48" s="3" t="s">
        <v>56</v>
      </c>
      <c r="E48" s="7"/>
      <c r="F48" s="8"/>
      <c r="G48" s="43" t="s">
        <v>55</v>
      </c>
    </row>
    <row r="49" spans="1:7" ht="31.5" customHeight="1" thickBot="1" x14ac:dyDescent="0.25">
      <c r="A49" s="5" t="s">
        <v>50</v>
      </c>
      <c r="B49" s="9" t="s">
        <v>51</v>
      </c>
      <c r="C49" s="9" t="s">
        <v>114</v>
      </c>
      <c r="D49" s="16" t="s">
        <v>52</v>
      </c>
      <c r="E49" s="9" t="s">
        <v>53</v>
      </c>
      <c r="F49" s="9" t="s">
        <v>54</v>
      </c>
      <c r="G49" s="44"/>
    </row>
    <row r="50" spans="1:7" ht="14.25" customHeight="1" x14ac:dyDescent="0.2">
      <c r="A50" s="19"/>
      <c r="B50" s="22"/>
      <c r="C50" s="22"/>
      <c r="D50" s="22"/>
      <c r="E50" s="22"/>
      <c r="F50" s="22"/>
      <c r="G50" s="22"/>
    </row>
    <row r="51" spans="1:7" ht="14.25" customHeight="1" x14ac:dyDescent="0.2">
      <c r="A51" s="23" t="s">
        <v>12</v>
      </c>
      <c r="B51" s="14">
        <v>0</v>
      </c>
      <c r="C51" s="14">
        <v>0</v>
      </c>
      <c r="D51" s="14">
        <f t="shared" ref="D51:D63" si="46">B51+C51</f>
        <v>0</v>
      </c>
      <c r="E51" s="14">
        <v>0</v>
      </c>
      <c r="F51" s="14">
        <v>0</v>
      </c>
      <c r="G51" s="14">
        <f t="shared" ref="G51:G63" si="47">D51-E51</f>
        <v>0</v>
      </c>
    </row>
    <row r="52" spans="1:7" ht="14.25" customHeight="1" x14ac:dyDescent="0.2">
      <c r="A52" s="23"/>
      <c r="B52" s="14"/>
      <c r="C52" s="14"/>
      <c r="D52" s="14"/>
      <c r="E52" s="14"/>
      <c r="F52" s="14"/>
      <c r="G52" s="14"/>
    </row>
    <row r="53" spans="1:7" ht="14.25" customHeight="1" x14ac:dyDescent="0.2">
      <c r="A53" s="23" t="s">
        <v>11</v>
      </c>
      <c r="B53" s="14">
        <v>0</v>
      </c>
      <c r="C53" s="14">
        <v>0</v>
      </c>
      <c r="D53" s="14">
        <f t="shared" si="46"/>
        <v>0</v>
      </c>
      <c r="E53" s="14">
        <v>0</v>
      </c>
      <c r="F53" s="14">
        <v>0</v>
      </c>
      <c r="G53" s="14">
        <f t="shared" si="47"/>
        <v>0</v>
      </c>
    </row>
    <row r="54" spans="1:7" ht="14.25" customHeight="1" x14ac:dyDescent="0.2">
      <c r="A54" s="23"/>
      <c r="B54" s="14"/>
      <c r="C54" s="14"/>
      <c r="D54" s="14"/>
      <c r="E54" s="14"/>
      <c r="F54" s="14"/>
      <c r="G54" s="14"/>
    </row>
    <row r="55" spans="1:7" ht="14.25" customHeight="1" x14ac:dyDescent="0.2">
      <c r="A55" s="23" t="s">
        <v>13</v>
      </c>
      <c r="B55" s="14">
        <v>0</v>
      </c>
      <c r="C55" s="14">
        <v>0</v>
      </c>
      <c r="D55" s="14">
        <f t="shared" si="46"/>
        <v>0</v>
      </c>
      <c r="E55" s="14">
        <v>0</v>
      </c>
      <c r="F55" s="14">
        <v>0</v>
      </c>
      <c r="G55" s="14">
        <f t="shared" si="47"/>
        <v>0</v>
      </c>
    </row>
    <row r="56" spans="1:7" ht="14.25" customHeight="1" x14ac:dyDescent="0.2">
      <c r="A56" s="23"/>
      <c r="B56" s="14"/>
      <c r="C56" s="14"/>
      <c r="D56" s="14"/>
      <c r="E56" s="14"/>
      <c r="F56" s="14"/>
      <c r="G56" s="14"/>
    </row>
    <row r="57" spans="1:7" ht="14.25" customHeight="1" x14ac:dyDescent="0.2">
      <c r="A57" s="23" t="s">
        <v>25</v>
      </c>
      <c r="B57" s="14">
        <v>0</v>
      </c>
      <c r="C57" s="14">
        <v>0</v>
      </c>
      <c r="D57" s="14">
        <f t="shared" si="46"/>
        <v>0</v>
      </c>
      <c r="E57" s="14">
        <v>0</v>
      </c>
      <c r="F57" s="14">
        <v>0</v>
      </c>
      <c r="G57" s="14">
        <f t="shared" si="47"/>
        <v>0</v>
      </c>
    </row>
    <row r="58" spans="1:7" ht="14.25" customHeight="1" x14ac:dyDescent="0.2">
      <c r="A58" s="23"/>
      <c r="B58" s="14"/>
      <c r="C58" s="14"/>
      <c r="D58" s="14"/>
      <c r="E58" s="14"/>
      <c r="F58" s="14"/>
      <c r="G58" s="14"/>
    </row>
    <row r="59" spans="1:7" ht="14.25" customHeight="1" x14ac:dyDescent="0.2">
      <c r="A59" s="23" t="s">
        <v>26</v>
      </c>
      <c r="B59" s="14">
        <v>0</v>
      </c>
      <c r="C59" s="14">
        <v>0</v>
      </c>
      <c r="D59" s="14">
        <f t="shared" si="46"/>
        <v>0</v>
      </c>
      <c r="E59" s="14">
        <v>0</v>
      </c>
      <c r="F59" s="14">
        <v>0</v>
      </c>
      <c r="G59" s="14">
        <f t="shared" si="47"/>
        <v>0</v>
      </c>
    </row>
    <row r="60" spans="1:7" ht="14.25" customHeight="1" x14ac:dyDescent="0.2">
      <c r="A60" s="23"/>
      <c r="B60" s="14"/>
      <c r="C60" s="14"/>
      <c r="D60" s="14"/>
      <c r="E60" s="14"/>
      <c r="F60" s="14"/>
      <c r="G60" s="14"/>
    </row>
    <row r="61" spans="1:7" ht="14.25" customHeight="1" x14ac:dyDescent="0.2">
      <c r="A61" s="23" t="s">
        <v>124</v>
      </c>
      <c r="B61" s="14">
        <v>0</v>
      </c>
      <c r="C61" s="14">
        <v>0</v>
      </c>
      <c r="D61" s="14">
        <f t="shared" ref="D61" si="48">B61+C61</f>
        <v>0</v>
      </c>
      <c r="E61" s="14">
        <v>0</v>
      </c>
      <c r="F61" s="14">
        <v>0</v>
      </c>
      <c r="G61" s="14">
        <f t="shared" ref="G61" si="49">D61-E61</f>
        <v>0</v>
      </c>
    </row>
    <row r="62" spans="1:7" ht="14.25" customHeight="1" x14ac:dyDescent="0.2">
      <c r="A62" s="23"/>
      <c r="B62" s="14"/>
      <c r="C62" s="14"/>
      <c r="D62" s="14"/>
      <c r="E62" s="14"/>
      <c r="F62" s="14"/>
      <c r="G62" s="14"/>
    </row>
    <row r="63" spans="1:7" ht="14.25" customHeight="1" x14ac:dyDescent="0.2">
      <c r="A63" s="23" t="s">
        <v>14</v>
      </c>
      <c r="B63" s="14">
        <v>0</v>
      </c>
      <c r="C63" s="14">
        <v>0</v>
      </c>
      <c r="D63" s="14">
        <f t="shared" si="46"/>
        <v>0</v>
      </c>
      <c r="E63" s="14">
        <v>0</v>
      </c>
      <c r="F63" s="14">
        <v>0</v>
      </c>
      <c r="G63" s="14">
        <f t="shared" si="47"/>
        <v>0</v>
      </c>
    </row>
    <row r="64" spans="1:7" ht="14.25" customHeight="1" x14ac:dyDescent="0.2">
      <c r="A64" s="23"/>
      <c r="B64" s="14"/>
      <c r="C64" s="14"/>
      <c r="D64" s="14"/>
      <c r="E64" s="14"/>
      <c r="F64" s="14"/>
      <c r="G64" s="14"/>
    </row>
    <row r="65" spans="1:7" ht="14.25" customHeight="1" x14ac:dyDescent="0.2">
      <c r="A65" s="23" t="s">
        <v>125</v>
      </c>
      <c r="B65" s="14">
        <v>0</v>
      </c>
      <c r="C65" s="14">
        <v>0</v>
      </c>
      <c r="D65" s="14">
        <f t="shared" ref="D65" si="50">B65+C65</f>
        <v>0</v>
      </c>
      <c r="E65" s="14">
        <v>0</v>
      </c>
      <c r="F65" s="14">
        <v>0</v>
      </c>
      <c r="G65" s="14">
        <f t="shared" ref="G65" si="51">D65-E65</f>
        <v>0</v>
      </c>
    </row>
    <row r="66" spans="1:7" ht="14.25" customHeight="1" thickBot="1" x14ac:dyDescent="0.25">
      <c r="A66" s="24"/>
      <c r="B66" s="15"/>
      <c r="C66" s="15"/>
      <c r="D66" s="15"/>
      <c r="E66" s="15"/>
      <c r="F66" s="15"/>
      <c r="G66" s="15"/>
    </row>
    <row r="67" spans="1:7" ht="14.25" customHeight="1" thickBot="1" x14ac:dyDescent="0.25">
      <c r="A67" s="17" t="s">
        <v>122</v>
      </c>
      <c r="B67" s="18">
        <f t="shared" ref="B67:G67" si="52">SUM(B51:B65)</f>
        <v>0</v>
      </c>
      <c r="C67" s="25">
        <f t="shared" si="52"/>
        <v>0</v>
      </c>
      <c r="D67" s="18">
        <f t="shared" si="52"/>
        <v>0</v>
      </c>
      <c r="E67" s="18">
        <f t="shared" si="52"/>
        <v>0</v>
      </c>
      <c r="F67" s="18">
        <f t="shared" si="52"/>
        <v>0</v>
      </c>
      <c r="G67" s="18">
        <f t="shared" si="52"/>
        <v>0</v>
      </c>
    </row>
    <row r="69" spans="1:7" x14ac:dyDescent="0.2">
      <c r="A69" s="1" t="s">
        <v>115</v>
      </c>
    </row>
    <row r="75" spans="1:7" x14ac:dyDescent="0.2">
      <c r="A75" s="39" t="s">
        <v>158</v>
      </c>
      <c r="B75" s="39"/>
      <c r="C75" s="40" t="s">
        <v>159</v>
      </c>
      <c r="D75" s="40"/>
      <c r="E75" s="40"/>
    </row>
    <row r="76" spans="1:7" ht="15" x14ac:dyDescent="0.25">
      <c r="A76" s="41" t="s">
        <v>160</v>
      </c>
      <c r="B76" s="41"/>
      <c r="C76" s="42" t="s">
        <v>161</v>
      </c>
      <c r="D76" s="42"/>
      <c r="E76" s="42"/>
    </row>
    <row r="77" spans="1:7" ht="15" x14ac:dyDescent="0.25">
      <c r="A77" s="41" t="s">
        <v>162</v>
      </c>
      <c r="B77" s="41"/>
      <c r="C77" s="42" t="s">
        <v>163</v>
      </c>
      <c r="D77" s="42"/>
      <c r="E77" s="42"/>
    </row>
  </sheetData>
  <sheetProtection formatCells="0" formatColumns="0" formatRows="0" insertRows="0" deleteRows="0" autoFilter="0"/>
  <mergeCells count="12">
    <mergeCell ref="G2:G3"/>
    <mergeCell ref="A1:G1"/>
    <mergeCell ref="A35:G35"/>
    <mergeCell ref="G48:G49"/>
    <mergeCell ref="G36:G37"/>
    <mergeCell ref="A47:G47"/>
    <mergeCell ref="A75:B75"/>
    <mergeCell ref="C75:E75"/>
    <mergeCell ref="A76:B76"/>
    <mergeCell ref="C76:E76"/>
    <mergeCell ref="A77:B77"/>
    <mergeCell ref="C77:E77"/>
  </mergeCells>
  <printOptions horizontalCentered="1"/>
  <pageMargins left="0.11811023622047245" right="0.11811023622047245" top="0.15748031496062992" bottom="0.15748031496062992" header="0.31496062992125984" footer="0.31496062992125984"/>
  <pageSetup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5"/>
  <sheetViews>
    <sheetView showGridLines="0" zoomScaleNormal="100" workbookViewId="0">
      <selection activeCell="B2" sqref="B2:F2"/>
    </sheetView>
  </sheetViews>
  <sheetFormatPr baseColWidth="10" defaultColWidth="12" defaultRowHeight="11.25" x14ac:dyDescent="0.2"/>
  <cols>
    <col min="1" max="1" width="56" style="1" customWidth="1"/>
    <col min="2" max="7" width="18.33203125" style="1" customWidth="1"/>
    <col min="8" max="16384" width="12" style="1"/>
  </cols>
  <sheetData>
    <row r="1" spans="1:7" ht="75.75" customHeight="1" thickBot="1" x14ac:dyDescent="0.25">
      <c r="A1" s="45" t="s">
        <v>129</v>
      </c>
      <c r="B1" s="46"/>
      <c r="C1" s="46"/>
      <c r="D1" s="46"/>
      <c r="E1" s="46"/>
      <c r="F1" s="46"/>
      <c r="G1" s="47"/>
    </row>
    <row r="2" spans="1:7" ht="15" customHeight="1" thickBot="1" x14ac:dyDescent="0.25">
      <c r="A2" s="4"/>
      <c r="B2" s="48" t="s">
        <v>56</v>
      </c>
      <c r="C2" s="48"/>
      <c r="D2" s="48"/>
      <c r="E2" s="48"/>
      <c r="F2" s="48"/>
      <c r="G2" s="43" t="s">
        <v>55</v>
      </c>
    </row>
    <row r="3" spans="1:7" ht="27.75" customHeight="1" thickBot="1" x14ac:dyDescent="0.25">
      <c r="A3" s="5" t="s">
        <v>50</v>
      </c>
      <c r="B3" s="9" t="s">
        <v>51</v>
      </c>
      <c r="C3" s="9" t="s">
        <v>114</v>
      </c>
      <c r="D3" s="9" t="s">
        <v>52</v>
      </c>
      <c r="E3" s="9" t="s">
        <v>53</v>
      </c>
      <c r="F3" s="9" t="s">
        <v>54</v>
      </c>
      <c r="G3" s="44"/>
    </row>
    <row r="4" spans="1:7" ht="12.75" x14ac:dyDescent="0.2">
      <c r="A4" s="19"/>
      <c r="B4" s="22"/>
      <c r="C4" s="22"/>
      <c r="D4" s="22"/>
      <c r="E4" s="22"/>
      <c r="F4" s="22"/>
      <c r="G4" s="22"/>
    </row>
    <row r="5" spans="1:7" ht="12.75" x14ac:dyDescent="0.2">
      <c r="A5" s="26" t="s">
        <v>0</v>
      </c>
      <c r="B5" s="14">
        <v>918234698.42999995</v>
      </c>
      <c r="C5" s="14">
        <v>49695720.310000002</v>
      </c>
      <c r="D5" s="14">
        <f>B5+C5</f>
        <v>967930418.74000001</v>
      </c>
      <c r="E5" s="14">
        <v>347154816.12</v>
      </c>
      <c r="F5" s="14">
        <v>347154816.12</v>
      </c>
      <c r="G5" s="14">
        <f>D5-E5</f>
        <v>620775602.62</v>
      </c>
    </row>
    <row r="6" spans="1:7" ht="12.75" x14ac:dyDescent="0.2">
      <c r="A6" s="26"/>
      <c r="B6" s="14"/>
      <c r="C6" s="14"/>
      <c r="D6" s="14"/>
      <c r="E6" s="14"/>
      <c r="F6" s="14"/>
      <c r="G6" s="14"/>
    </row>
    <row r="7" spans="1:7" ht="12.75" x14ac:dyDescent="0.2">
      <c r="A7" s="26" t="s">
        <v>1</v>
      </c>
      <c r="B7" s="14">
        <v>183484132.97999999</v>
      </c>
      <c r="C7" s="14">
        <v>141947859.75999999</v>
      </c>
      <c r="D7" s="14">
        <f>B7+C7</f>
        <v>325431992.74000001</v>
      </c>
      <c r="E7" s="14">
        <v>84557907.480000004</v>
      </c>
      <c r="F7" s="14">
        <v>84557907.480000004</v>
      </c>
      <c r="G7" s="14">
        <f>D7-E7</f>
        <v>240874085.25999999</v>
      </c>
    </row>
    <row r="8" spans="1:7" ht="12.75" x14ac:dyDescent="0.2">
      <c r="A8" s="26"/>
      <c r="B8" s="14"/>
      <c r="C8" s="14"/>
      <c r="D8" s="14"/>
      <c r="E8" s="14"/>
      <c r="F8" s="14"/>
      <c r="G8" s="14"/>
    </row>
    <row r="9" spans="1:7" ht="12.75" x14ac:dyDescent="0.2">
      <c r="A9" s="26" t="s">
        <v>2</v>
      </c>
      <c r="B9" s="14">
        <v>8450000</v>
      </c>
      <c r="C9" s="14">
        <v>0</v>
      </c>
      <c r="D9" s="14">
        <f>B9+C9</f>
        <v>8450000</v>
      </c>
      <c r="E9" s="14">
        <v>4648497.16</v>
      </c>
      <c r="F9" s="14">
        <v>4648497.16</v>
      </c>
      <c r="G9" s="14">
        <f>D9-E9</f>
        <v>3801502.84</v>
      </c>
    </row>
    <row r="10" spans="1:7" ht="12.75" x14ac:dyDescent="0.2">
      <c r="A10" s="26"/>
      <c r="B10" s="14"/>
      <c r="C10" s="14"/>
      <c r="D10" s="14"/>
      <c r="E10" s="14"/>
      <c r="F10" s="14"/>
      <c r="G10" s="14"/>
    </row>
    <row r="11" spans="1:7" ht="12.75" x14ac:dyDescent="0.2">
      <c r="A11" s="26" t="s">
        <v>39</v>
      </c>
      <c r="B11" s="14">
        <v>0</v>
      </c>
      <c r="C11" s="14">
        <v>0</v>
      </c>
      <c r="D11" s="14">
        <f>B11+C11</f>
        <v>0</v>
      </c>
      <c r="E11" s="14">
        <v>0</v>
      </c>
      <c r="F11" s="14">
        <v>0</v>
      </c>
      <c r="G11" s="14">
        <f>D11-E11</f>
        <v>0</v>
      </c>
    </row>
    <row r="12" spans="1:7" ht="12.75" x14ac:dyDescent="0.2">
      <c r="A12" s="26"/>
      <c r="B12" s="14"/>
      <c r="C12" s="14"/>
      <c r="D12" s="14"/>
      <c r="E12" s="14"/>
      <c r="F12" s="14"/>
      <c r="G12" s="14"/>
    </row>
    <row r="13" spans="1:7" ht="12.75" x14ac:dyDescent="0.2">
      <c r="A13" s="26" t="s">
        <v>36</v>
      </c>
      <c r="B13" s="14">
        <v>0</v>
      </c>
      <c r="C13" s="14">
        <v>0</v>
      </c>
      <c r="D13" s="14">
        <f>B13+C13</f>
        <v>0</v>
      </c>
      <c r="E13" s="14">
        <v>0</v>
      </c>
      <c r="F13" s="14">
        <v>0</v>
      </c>
      <c r="G13" s="14">
        <f>D13-E13</f>
        <v>0</v>
      </c>
    </row>
    <row r="14" spans="1:7" ht="13.5" thickBot="1" x14ac:dyDescent="0.25">
      <c r="A14" s="27"/>
      <c r="B14" s="15"/>
      <c r="C14" s="15"/>
      <c r="D14" s="15"/>
      <c r="E14" s="15"/>
      <c r="F14" s="15"/>
      <c r="G14" s="15"/>
    </row>
    <row r="15" spans="1:7" ht="13.5" thickBot="1" x14ac:dyDescent="0.25">
      <c r="A15" s="36" t="s">
        <v>122</v>
      </c>
      <c r="B15" s="18">
        <f t="shared" ref="B15:G15" si="0">SUM(B5+B7+B9+B11+B13)</f>
        <v>1110168831.4099998</v>
      </c>
      <c r="C15" s="18">
        <f t="shared" si="0"/>
        <v>191643580.06999999</v>
      </c>
      <c r="D15" s="18">
        <f t="shared" si="0"/>
        <v>1301812411.48</v>
      </c>
      <c r="E15" s="18">
        <f t="shared" si="0"/>
        <v>436361220.76000005</v>
      </c>
      <c r="F15" s="18">
        <f t="shared" si="0"/>
        <v>436361220.76000005</v>
      </c>
      <c r="G15" s="18">
        <f t="shared" si="0"/>
        <v>865451190.72000003</v>
      </c>
    </row>
    <row r="18" spans="1:5" x14ac:dyDescent="0.2">
      <c r="A18" s="1" t="s">
        <v>115</v>
      </c>
    </row>
    <row r="23" spans="1:5" x14ac:dyDescent="0.2">
      <c r="A23" s="39" t="s">
        <v>158</v>
      </c>
      <c r="B23" s="39"/>
      <c r="C23" s="40" t="s">
        <v>159</v>
      </c>
      <c r="D23" s="40"/>
      <c r="E23" s="40"/>
    </row>
    <row r="24" spans="1:5" ht="15" x14ac:dyDescent="0.25">
      <c r="A24" s="41" t="s">
        <v>160</v>
      </c>
      <c r="B24" s="41"/>
      <c r="C24" s="42" t="s">
        <v>161</v>
      </c>
      <c r="D24" s="42"/>
      <c r="E24" s="42"/>
    </row>
    <row r="25" spans="1:5" ht="15" x14ac:dyDescent="0.25">
      <c r="A25" s="41" t="s">
        <v>162</v>
      </c>
      <c r="B25" s="41"/>
      <c r="C25" s="42" t="s">
        <v>163</v>
      </c>
      <c r="D25" s="42"/>
      <c r="E25" s="42"/>
    </row>
  </sheetData>
  <sheetProtection formatCells="0" formatColumns="0" formatRows="0" autoFilter="0"/>
  <mergeCells count="8">
    <mergeCell ref="A25:B25"/>
    <mergeCell ref="C25:E25"/>
    <mergeCell ref="G2:G3"/>
    <mergeCell ref="A1:G1"/>
    <mergeCell ref="A23:B23"/>
    <mergeCell ref="C23:E23"/>
    <mergeCell ref="A24:B24"/>
    <mergeCell ref="C24:E24"/>
  </mergeCells>
  <printOptions horizontalCentered="1"/>
  <pageMargins left="0.31496062992125984" right="0.11811023622047245" top="0.35433070866141736" bottom="0.35433070866141736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86"/>
  <sheetViews>
    <sheetView showGridLines="0" workbookViewId="0">
      <selection activeCell="B2" sqref="B2:F2"/>
    </sheetView>
  </sheetViews>
  <sheetFormatPr baseColWidth="10" defaultColWidth="12" defaultRowHeight="11.25" x14ac:dyDescent="0.2"/>
  <cols>
    <col min="1" max="1" width="69.33203125" style="1" customWidth="1"/>
    <col min="2" max="2" width="21.1640625" style="1" customWidth="1"/>
    <col min="3" max="3" width="19.5" style="1" customWidth="1"/>
    <col min="4" max="4" width="20.83203125" style="1" customWidth="1"/>
    <col min="5" max="5" width="21" style="1" customWidth="1"/>
    <col min="6" max="6" width="19.6640625" style="1" customWidth="1"/>
    <col min="7" max="7" width="18.6640625" style="1" customWidth="1"/>
    <col min="8" max="16384" width="12" style="1"/>
  </cols>
  <sheetData>
    <row r="1" spans="1:7" ht="72" customHeight="1" thickBot="1" x14ac:dyDescent="0.25">
      <c r="A1" s="45" t="s">
        <v>128</v>
      </c>
      <c r="B1" s="46"/>
      <c r="C1" s="46"/>
      <c r="D1" s="46"/>
      <c r="E1" s="46"/>
      <c r="F1" s="46"/>
      <c r="G1" s="47"/>
    </row>
    <row r="2" spans="1:7" ht="17.25" customHeight="1" thickBot="1" x14ac:dyDescent="0.25">
      <c r="A2" s="4"/>
      <c r="B2" s="48" t="s">
        <v>56</v>
      </c>
      <c r="C2" s="48"/>
      <c r="D2" s="48"/>
      <c r="E2" s="48"/>
      <c r="F2" s="48"/>
      <c r="G2" s="43" t="s">
        <v>55</v>
      </c>
    </row>
    <row r="3" spans="1:7" ht="30.75" customHeight="1" thickBot="1" x14ac:dyDescent="0.25">
      <c r="A3" s="5" t="s">
        <v>50</v>
      </c>
      <c r="B3" s="9" t="s">
        <v>51</v>
      </c>
      <c r="C3" s="9" t="s">
        <v>114</v>
      </c>
      <c r="D3" s="9" t="s">
        <v>52</v>
      </c>
      <c r="E3" s="9" t="s">
        <v>53</v>
      </c>
      <c r="F3" s="9" t="s">
        <v>54</v>
      </c>
      <c r="G3" s="44"/>
    </row>
    <row r="4" spans="1:7" ht="15" customHeight="1" x14ac:dyDescent="0.2">
      <c r="A4" s="37" t="s">
        <v>57</v>
      </c>
      <c r="B4" s="38">
        <f>SUM(B5:B11)</f>
        <v>506683386.30999994</v>
      </c>
      <c r="C4" s="38">
        <f>SUM(C5:C11)</f>
        <v>0</v>
      </c>
      <c r="D4" s="38">
        <f>B4+C4</f>
        <v>506683386.30999994</v>
      </c>
      <c r="E4" s="38">
        <f>SUM(E5:E11)</f>
        <v>183811309.66</v>
      </c>
      <c r="F4" s="38">
        <f>SUM(F5:F11)</f>
        <v>183811309.66</v>
      </c>
      <c r="G4" s="38">
        <f>D4-E4</f>
        <v>322872076.64999998</v>
      </c>
    </row>
    <row r="5" spans="1:7" ht="15" customHeight="1" x14ac:dyDescent="0.2">
      <c r="A5" s="29" t="s">
        <v>61</v>
      </c>
      <c r="B5" s="14">
        <v>292112888.13999999</v>
      </c>
      <c r="C5" s="14">
        <v>0</v>
      </c>
      <c r="D5" s="14">
        <f t="shared" ref="D5:D68" si="0">B5+C5</f>
        <v>292112888.13999999</v>
      </c>
      <c r="E5" s="14">
        <v>113311500.06</v>
      </c>
      <c r="F5" s="14">
        <v>113311500.06</v>
      </c>
      <c r="G5" s="14">
        <f t="shared" ref="G5:G68" si="1">D5-E5</f>
        <v>178801388.07999998</v>
      </c>
    </row>
    <row r="6" spans="1:7" ht="15" customHeight="1" x14ac:dyDescent="0.2">
      <c r="A6" s="29" t="s">
        <v>62</v>
      </c>
      <c r="B6" s="14">
        <v>2035624.21</v>
      </c>
      <c r="C6" s="14">
        <v>0</v>
      </c>
      <c r="D6" s="14">
        <f t="shared" si="0"/>
        <v>2035624.21</v>
      </c>
      <c r="E6" s="14">
        <v>1992096.11</v>
      </c>
      <c r="F6" s="14">
        <v>1992096.11</v>
      </c>
      <c r="G6" s="14">
        <f t="shared" si="1"/>
        <v>43528.09999999986</v>
      </c>
    </row>
    <row r="7" spans="1:7" ht="15" customHeight="1" x14ac:dyDescent="0.2">
      <c r="A7" s="29" t="s">
        <v>63</v>
      </c>
      <c r="B7" s="14">
        <v>59517678.490000002</v>
      </c>
      <c r="C7" s="14">
        <v>0</v>
      </c>
      <c r="D7" s="14">
        <f t="shared" si="0"/>
        <v>59517678.490000002</v>
      </c>
      <c r="E7" s="14">
        <v>14181496.310000001</v>
      </c>
      <c r="F7" s="14">
        <v>14181496.310000001</v>
      </c>
      <c r="G7" s="14">
        <f t="shared" si="1"/>
        <v>45336182.18</v>
      </c>
    </row>
    <row r="8" spans="1:7" ht="15" customHeight="1" x14ac:dyDescent="0.2">
      <c r="A8" s="29" t="s">
        <v>33</v>
      </c>
      <c r="B8" s="14">
        <v>110278901.97</v>
      </c>
      <c r="C8" s="14">
        <v>0</v>
      </c>
      <c r="D8" s="14">
        <f t="shared" si="0"/>
        <v>110278901.97</v>
      </c>
      <c r="E8" s="14">
        <v>37591411.780000001</v>
      </c>
      <c r="F8" s="14">
        <v>37591411.780000001</v>
      </c>
      <c r="G8" s="14">
        <f t="shared" si="1"/>
        <v>72687490.189999998</v>
      </c>
    </row>
    <row r="9" spans="1:7" ht="15" customHeight="1" x14ac:dyDescent="0.2">
      <c r="A9" s="29" t="s">
        <v>64</v>
      </c>
      <c r="B9" s="14">
        <v>41925101.600000001</v>
      </c>
      <c r="C9" s="14">
        <v>0</v>
      </c>
      <c r="D9" s="14">
        <f t="shared" si="0"/>
        <v>41925101.600000001</v>
      </c>
      <c r="E9" s="14">
        <v>16734805.4</v>
      </c>
      <c r="F9" s="14">
        <v>16734805.4</v>
      </c>
      <c r="G9" s="14">
        <f t="shared" si="1"/>
        <v>25190296.200000003</v>
      </c>
    </row>
    <row r="10" spans="1:7" ht="15" customHeight="1" x14ac:dyDescent="0.2">
      <c r="A10" s="29" t="s">
        <v>34</v>
      </c>
      <c r="B10" s="14">
        <v>813191.9</v>
      </c>
      <c r="C10" s="14">
        <v>0</v>
      </c>
      <c r="D10" s="14">
        <f t="shared" si="0"/>
        <v>813191.9</v>
      </c>
      <c r="E10" s="14">
        <v>0</v>
      </c>
      <c r="F10" s="14">
        <v>0</v>
      </c>
      <c r="G10" s="14">
        <f t="shared" si="1"/>
        <v>813191.9</v>
      </c>
    </row>
    <row r="11" spans="1:7" ht="15" customHeight="1" x14ac:dyDescent="0.2">
      <c r="A11" s="29" t="s">
        <v>65</v>
      </c>
      <c r="B11" s="14">
        <v>0</v>
      </c>
      <c r="C11" s="14">
        <v>0</v>
      </c>
      <c r="D11" s="14">
        <f t="shared" si="0"/>
        <v>0</v>
      </c>
      <c r="E11" s="14">
        <v>0</v>
      </c>
      <c r="F11" s="14">
        <v>0</v>
      </c>
      <c r="G11" s="14">
        <f t="shared" si="1"/>
        <v>0</v>
      </c>
    </row>
    <row r="12" spans="1:7" ht="15" customHeight="1" x14ac:dyDescent="0.2">
      <c r="A12" s="28" t="s">
        <v>117</v>
      </c>
      <c r="B12" s="32">
        <f>SUM(B13:B21)</f>
        <v>105596423.09</v>
      </c>
      <c r="C12" s="32">
        <f>SUM(C13:C21)</f>
        <v>5716144.1900000004</v>
      </c>
      <c r="D12" s="32">
        <f t="shared" si="0"/>
        <v>111312567.28</v>
      </c>
      <c r="E12" s="32">
        <f>SUM(E13:E21)</f>
        <v>36661995.07</v>
      </c>
      <c r="F12" s="32">
        <f>SUM(F13:F21)</f>
        <v>36661995.07</v>
      </c>
      <c r="G12" s="32">
        <f t="shared" si="1"/>
        <v>74650572.210000008</v>
      </c>
    </row>
    <row r="13" spans="1:7" ht="15" customHeight="1" x14ac:dyDescent="0.2">
      <c r="A13" s="29" t="s">
        <v>66</v>
      </c>
      <c r="B13" s="14">
        <v>9504049.8399999999</v>
      </c>
      <c r="C13" s="14">
        <v>-959816.96</v>
      </c>
      <c r="D13" s="14">
        <f t="shared" si="0"/>
        <v>8544232.879999999</v>
      </c>
      <c r="E13" s="14">
        <v>572953.5</v>
      </c>
      <c r="F13" s="14">
        <v>572953.5</v>
      </c>
      <c r="G13" s="14">
        <f t="shared" si="1"/>
        <v>7971279.379999999</v>
      </c>
    </row>
    <row r="14" spans="1:7" ht="15" customHeight="1" x14ac:dyDescent="0.2">
      <c r="A14" s="29" t="s">
        <v>67</v>
      </c>
      <c r="B14" s="14">
        <v>5313703.1399999997</v>
      </c>
      <c r="C14" s="14">
        <v>340901.28</v>
      </c>
      <c r="D14" s="14">
        <f t="shared" si="0"/>
        <v>5654604.4199999999</v>
      </c>
      <c r="E14" s="14">
        <v>2687250.55</v>
      </c>
      <c r="F14" s="14">
        <v>2687250.55</v>
      </c>
      <c r="G14" s="14">
        <f t="shared" si="1"/>
        <v>2967353.87</v>
      </c>
    </row>
    <row r="15" spans="1:7" ht="15" customHeight="1" x14ac:dyDescent="0.2">
      <c r="A15" s="29" t="s">
        <v>68</v>
      </c>
      <c r="B15" s="14">
        <v>588560</v>
      </c>
      <c r="C15" s="14">
        <v>0</v>
      </c>
      <c r="D15" s="14">
        <f t="shared" si="0"/>
        <v>588560</v>
      </c>
      <c r="E15" s="14">
        <v>12500</v>
      </c>
      <c r="F15" s="14">
        <v>12500</v>
      </c>
      <c r="G15" s="14">
        <f t="shared" si="1"/>
        <v>576060</v>
      </c>
    </row>
    <row r="16" spans="1:7" ht="15" customHeight="1" x14ac:dyDescent="0.2">
      <c r="A16" s="29" t="s">
        <v>69</v>
      </c>
      <c r="B16" s="14">
        <v>32103718.949999999</v>
      </c>
      <c r="C16" s="14">
        <v>3601796</v>
      </c>
      <c r="D16" s="14">
        <f t="shared" si="0"/>
        <v>35705514.950000003</v>
      </c>
      <c r="E16" s="14">
        <v>6150507.1900000004</v>
      </c>
      <c r="F16" s="14">
        <v>6150507.1900000004</v>
      </c>
      <c r="G16" s="14">
        <f t="shared" si="1"/>
        <v>29555007.760000002</v>
      </c>
    </row>
    <row r="17" spans="1:7" ht="15" customHeight="1" x14ac:dyDescent="0.2">
      <c r="A17" s="29" t="s">
        <v>70</v>
      </c>
      <c r="B17" s="14">
        <v>1990042.66</v>
      </c>
      <c r="C17" s="14">
        <v>0</v>
      </c>
      <c r="D17" s="14">
        <f t="shared" si="0"/>
        <v>1990042.66</v>
      </c>
      <c r="E17" s="14">
        <v>1087781.3999999999</v>
      </c>
      <c r="F17" s="14">
        <v>1087781.3999999999</v>
      </c>
      <c r="G17" s="14">
        <f t="shared" si="1"/>
        <v>902261.26</v>
      </c>
    </row>
    <row r="18" spans="1:7" ht="15" customHeight="1" x14ac:dyDescent="0.2">
      <c r="A18" s="29" t="s">
        <v>71</v>
      </c>
      <c r="B18" s="14">
        <v>26534424.879999999</v>
      </c>
      <c r="C18" s="14">
        <v>59683.87</v>
      </c>
      <c r="D18" s="14">
        <f t="shared" si="0"/>
        <v>26594108.75</v>
      </c>
      <c r="E18" s="14">
        <v>16557571.07</v>
      </c>
      <c r="F18" s="14">
        <v>16557571.07</v>
      </c>
      <c r="G18" s="14">
        <f t="shared" si="1"/>
        <v>10036537.68</v>
      </c>
    </row>
    <row r="19" spans="1:7" ht="15" customHeight="1" x14ac:dyDescent="0.2">
      <c r="A19" s="29" t="s">
        <v>72</v>
      </c>
      <c r="B19" s="14">
        <v>16920360.469999999</v>
      </c>
      <c r="C19" s="14">
        <v>946160</v>
      </c>
      <c r="D19" s="14">
        <f t="shared" si="0"/>
        <v>17866520.469999999</v>
      </c>
      <c r="E19" s="14">
        <v>1995276.47</v>
      </c>
      <c r="F19" s="14">
        <v>1995276.47</v>
      </c>
      <c r="G19" s="14">
        <f t="shared" si="1"/>
        <v>15871243.999999998</v>
      </c>
    </row>
    <row r="20" spans="1:7" ht="15" customHeight="1" x14ac:dyDescent="0.2">
      <c r="A20" s="29" t="s">
        <v>73</v>
      </c>
      <c r="B20" s="14">
        <v>975780</v>
      </c>
      <c r="C20" s="14">
        <v>1532420</v>
      </c>
      <c r="D20" s="14">
        <f t="shared" si="0"/>
        <v>2508200</v>
      </c>
      <c r="E20" s="14">
        <v>1330373.3500000001</v>
      </c>
      <c r="F20" s="14">
        <v>1330373.3500000001</v>
      </c>
      <c r="G20" s="14">
        <f t="shared" si="1"/>
        <v>1177826.6499999999</v>
      </c>
    </row>
    <row r="21" spans="1:7" ht="15" customHeight="1" x14ac:dyDescent="0.2">
      <c r="A21" s="29" t="s">
        <v>74</v>
      </c>
      <c r="B21" s="14">
        <v>11665783.15</v>
      </c>
      <c r="C21" s="14">
        <v>195000</v>
      </c>
      <c r="D21" s="14">
        <f t="shared" si="0"/>
        <v>11860783.15</v>
      </c>
      <c r="E21" s="14">
        <v>6267781.54</v>
      </c>
      <c r="F21" s="14">
        <v>6267781.54</v>
      </c>
      <c r="G21" s="14">
        <f t="shared" si="1"/>
        <v>5593001.6100000003</v>
      </c>
    </row>
    <row r="22" spans="1:7" ht="15" customHeight="1" x14ac:dyDescent="0.2">
      <c r="A22" s="28" t="s">
        <v>58</v>
      </c>
      <c r="B22" s="32">
        <f>SUM(B23:B31)</f>
        <v>135815273.30000001</v>
      </c>
      <c r="C22" s="32">
        <f>SUM(C23:C31)</f>
        <v>32498243.090000004</v>
      </c>
      <c r="D22" s="32">
        <f t="shared" si="0"/>
        <v>168313516.39000002</v>
      </c>
      <c r="E22" s="32">
        <f>SUM(E23:E31)</f>
        <v>62188283.010000005</v>
      </c>
      <c r="F22" s="32">
        <f>SUM(F23:F31)</f>
        <v>62188283.010000005</v>
      </c>
      <c r="G22" s="32">
        <f t="shared" si="1"/>
        <v>106125233.38000001</v>
      </c>
    </row>
    <row r="23" spans="1:7" ht="15" customHeight="1" x14ac:dyDescent="0.2">
      <c r="A23" s="29" t="s">
        <v>75</v>
      </c>
      <c r="B23" s="14">
        <v>34290942.780000001</v>
      </c>
      <c r="C23" s="14">
        <v>-9105.2000000000007</v>
      </c>
      <c r="D23" s="14">
        <f t="shared" si="0"/>
        <v>34281837.579999998</v>
      </c>
      <c r="E23" s="14">
        <v>26994321.850000001</v>
      </c>
      <c r="F23" s="14">
        <v>26994321.850000001</v>
      </c>
      <c r="G23" s="14">
        <f t="shared" si="1"/>
        <v>7287515.7299999967</v>
      </c>
    </row>
    <row r="24" spans="1:7" ht="15" customHeight="1" x14ac:dyDescent="0.2">
      <c r="A24" s="29" t="s">
        <v>76</v>
      </c>
      <c r="B24" s="14">
        <v>7510303.8799999999</v>
      </c>
      <c r="C24" s="14">
        <v>1287136</v>
      </c>
      <c r="D24" s="14">
        <f t="shared" si="0"/>
        <v>8797439.879999999</v>
      </c>
      <c r="E24" s="14">
        <v>3072125.75</v>
      </c>
      <c r="F24" s="14">
        <v>3072125.75</v>
      </c>
      <c r="G24" s="14">
        <f t="shared" si="1"/>
        <v>5725314.129999999</v>
      </c>
    </row>
    <row r="25" spans="1:7" ht="15" customHeight="1" x14ac:dyDescent="0.2">
      <c r="A25" s="29" t="s">
        <v>77</v>
      </c>
      <c r="B25" s="14">
        <v>26105637.98</v>
      </c>
      <c r="C25" s="14">
        <v>27638039.789999999</v>
      </c>
      <c r="D25" s="14">
        <f t="shared" si="0"/>
        <v>53743677.769999996</v>
      </c>
      <c r="E25" s="14">
        <v>6712910.4500000002</v>
      </c>
      <c r="F25" s="14">
        <v>6712910.4500000002</v>
      </c>
      <c r="G25" s="14">
        <f t="shared" si="1"/>
        <v>47030767.319999993</v>
      </c>
    </row>
    <row r="26" spans="1:7" ht="15" customHeight="1" x14ac:dyDescent="0.2">
      <c r="A26" s="29" t="s">
        <v>78</v>
      </c>
      <c r="B26" s="14">
        <v>7900000</v>
      </c>
      <c r="C26" s="14">
        <v>-510616.74</v>
      </c>
      <c r="D26" s="14">
        <f t="shared" si="0"/>
        <v>7389383.2599999998</v>
      </c>
      <c r="E26" s="14">
        <v>5741782.3200000003</v>
      </c>
      <c r="F26" s="14">
        <v>5741782.3200000003</v>
      </c>
      <c r="G26" s="14">
        <f t="shared" si="1"/>
        <v>1647600.9399999995</v>
      </c>
    </row>
    <row r="27" spans="1:7" ht="15" customHeight="1" x14ac:dyDescent="0.2">
      <c r="A27" s="29" t="s">
        <v>79</v>
      </c>
      <c r="B27" s="14">
        <v>18964783.809999999</v>
      </c>
      <c r="C27" s="14">
        <v>3801104.24</v>
      </c>
      <c r="D27" s="14">
        <f t="shared" si="0"/>
        <v>22765888.049999997</v>
      </c>
      <c r="E27" s="14">
        <v>8997274.9399999995</v>
      </c>
      <c r="F27" s="14">
        <v>8997274.9399999995</v>
      </c>
      <c r="G27" s="14">
        <f t="shared" si="1"/>
        <v>13768613.109999998</v>
      </c>
    </row>
    <row r="28" spans="1:7" ht="15" customHeight="1" x14ac:dyDescent="0.2">
      <c r="A28" s="29" t="s">
        <v>126</v>
      </c>
      <c r="B28" s="14">
        <v>9165708.8000000007</v>
      </c>
      <c r="C28" s="14">
        <v>87390</v>
      </c>
      <c r="D28" s="14">
        <f t="shared" si="0"/>
        <v>9253098.8000000007</v>
      </c>
      <c r="E28" s="14">
        <v>1621184.64</v>
      </c>
      <c r="F28" s="14">
        <v>1621184.64</v>
      </c>
      <c r="G28" s="14">
        <f t="shared" si="1"/>
        <v>7631914.1600000011</v>
      </c>
    </row>
    <row r="29" spans="1:7" ht="15" customHeight="1" x14ac:dyDescent="0.2">
      <c r="A29" s="29" t="s">
        <v>80</v>
      </c>
      <c r="B29" s="14">
        <v>1148335.01</v>
      </c>
      <c r="C29" s="14">
        <v>0</v>
      </c>
      <c r="D29" s="14">
        <f t="shared" si="0"/>
        <v>1148335.01</v>
      </c>
      <c r="E29" s="14">
        <v>186376.81</v>
      </c>
      <c r="F29" s="14">
        <v>186376.81</v>
      </c>
      <c r="G29" s="14">
        <f t="shared" si="1"/>
        <v>961958.2</v>
      </c>
    </row>
    <row r="30" spans="1:7" ht="15" customHeight="1" x14ac:dyDescent="0.2">
      <c r="A30" s="29" t="s">
        <v>81</v>
      </c>
      <c r="B30" s="14">
        <v>10602352</v>
      </c>
      <c r="C30" s="14">
        <v>128296</v>
      </c>
      <c r="D30" s="14">
        <f t="shared" si="0"/>
        <v>10730648</v>
      </c>
      <c r="E30" s="14">
        <v>4538644.88</v>
      </c>
      <c r="F30" s="14">
        <v>4538644.88</v>
      </c>
      <c r="G30" s="14">
        <f t="shared" si="1"/>
        <v>6192003.1200000001</v>
      </c>
    </row>
    <row r="31" spans="1:7" ht="15" customHeight="1" x14ac:dyDescent="0.2">
      <c r="A31" s="29" t="s">
        <v>18</v>
      </c>
      <c r="B31" s="14">
        <v>20127209.039999999</v>
      </c>
      <c r="C31" s="14">
        <v>75999</v>
      </c>
      <c r="D31" s="14">
        <f t="shared" si="0"/>
        <v>20203208.039999999</v>
      </c>
      <c r="E31" s="14">
        <v>4323661.37</v>
      </c>
      <c r="F31" s="14">
        <v>4323661.37</v>
      </c>
      <c r="G31" s="14">
        <f t="shared" si="1"/>
        <v>15879546.669999998</v>
      </c>
    </row>
    <row r="32" spans="1:7" ht="15" customHeight="1" x14ac:dyDescent="0.2">
      <c r="A32" s="28" t="s">
        <v>118</v>
      </c>
      <c r="B32" s="32">
        <f>SUM(B33:B41)</f>
        <v>153489615.72999999</v>
      </c>
      <c r="C32" s="32">
        <f>SUM(C33:C41)</f>
        <v>4101704.93</v>
      </c>
      <c r="D32" s="32">
        <f t="shared" si="0"/>
        <v>157591320.66</v>
      </c>
      <c r="E32" s="32">
        <f>SUM(E33:E41)</f>
        <v>61458714.520000003</v>
      </c>
      <c r="F32" s="32">
        <f>SUM(F33:F41)</f>
        <v>61458714.520000003</v>
      </c>
      <c r="G32" s="32">
        <f t="shared" si="1"/>
        <v>96132606.139999986</v>
      </c>
    </row>
    <row r="33" spans="1:7" ht="15" customHeight="1" x14ac:dyDescent="0.2">
      <c r="A33" s="29" t="s">
        <v>82</v>
      </c>
      <c r="B33" s="14">
        <v>0</v>
      </c>
      <c r="C33" s="14">
        <v>0</v>
      </c>
      <c r="D33" s="14">
        <f t="shared" si="0"/>
        <v>0</v>
      </c>
      <c r="E33" s="14">
        <v>0</v>
      </c>
      <c r="F33" s="14">
        <v>0</v>
      </c>
      <c r="G33" s="14">
        <f t="shared" si="1"/>
        <v>0</v>
      </c>
    </row>
    <row r="34" spans="1:7" ht="15" customHeight="1" x14ac:dyDescent="0.2">
      <c r="A34" s="29" t="s">
        <v>83</v>
      </c>
      <c r="B34" s="14">
        <v>94486943.739999995</v>
      </c>
      <c r="C34" s="14">
        <v>4075604.93</v>
      </c>
      <c r="D34" s="14">
        <f t="shared" si="0"/>
        <v>98562548.670000002</v>
      </c>
      <c r="E34" s="14">
        <v>47878868.490000002</v>
      </c>
      <c r="F34" s="14">
        <v>47878868.490000002</v>
      </c>
      <c r="G34" s="14">
        <f t="shared" si="1"/>
        <v>50683680.18</v>
      </c>
    </row>
    <row r="35" spans="1:7" ht="15" customHeight="1" x14ac:dyDescent="0.2">
      <c r="A35" s="29" t="s">
        <v>84</v>
      </c>
      <c r="B35" s="14">
        <v>23850000</v>
      </c>
      <c r="C35" s="14">
        <v>0</v>
      </c>
      <c r="D35" s="14">
        <f t="shared" si="0"/>
        <v>23850000</v>
      </c>
      <c r="E35" s="14">
        <v>3620960</v>
      </c>
      <c r="F35" s="14">
        <v>3620960</v>
      </c>
      <c r="G35" s="14">
        <f t="shared" si="1"/>
        <v>20229040</v>
      </c>
    </row>
    <row r="36" spans="1:7" ht="15" customHeight="1" x14ac:dyDescent="0.2">
      <c r="A36" s="29" t="s">
        <v>85</v>
      </c>
      <c r="B36" s="14">
        <v>35152671.990000002</v>
      </c>
      <c r="C36" s="14">
        <v>26100</v>
      </c>
      <c r="D36" s="14">
        <f t="shared" si="0"/>
        <v>35178771.990000002</v>
      </c>
      <c r="E36" s="14">
        <v>9958886.0299999993</v>
      </c>
      <c r="F36" s="14">
        <v>9958886.0299999993</v>
      </c>
      <c r="G36" s="14">
        <f t="shared" si="1"/>
        <v>25219885.960000001</v>
      </c>
    </row>
    <row r="37" spans="1:7" ht="15" customHeight="1" x14ac:dyDescent="0.2">
      <c r="A37" s="29" t="s">
        <v>39</v>
      </c>
      <c r="B37" s="14">
        <v>0</v>
      </c>
      <c r="C37" s="14">
        <v>0</v>
      </c>
      <c r="D37" s="14">
        <f t="shared" si="0"/>
        <v>0</v>
      </c>
      <c r="E37" s="14">
        <v>0</v>
      </c>
      <c r="F37" s="14">
        <v>0</v>
      </c>
      <c r="G37" s="14">
        <f t="shared" si="1"/>
        <v>0</v>
      </c>
    </row>
    <row r="38" spans="1:7" ht="15" customHeight="1" x14ac:dyDescent="0.2">
      <c r="A38" s="29" t="s">
        <v>86</v>
      </c>
      <c r="B38" s="14">
        <v>0</v>
      </c>
      <c r="C38" s="14">
        <v>0</v>
      </c>
      <c r="D38" s="14">
        <f t="shared" si="0"/>
        <v>0</v>
      </c>
      <c r="E38" s="14">
        <v>0</v>
      </c>
      <c r="F38" s="14">
        <v>0</v>
      </c>
      <c r="G38" s="14">
        <f t="shared" si="1"/>
        <v>0</v>
      </c>
    </row>
    <row r="39" spans="1:7" ht="15" customHeight="1" x14ac:dyDescent="0.2">
      <c r="A39" s="29" t="s">
        <v>87</v>
      </c>
      <c r="B39" s="14">
        <v>0</v>
      </c>
      <c r="C39" s="14">
        <v>0</v>
      </c>
      <c r="D39" s="14">
        <f t="shared" si="0"/>
        <v>0</v>
      </c>
      <c r="E39" s="14">
        <v>0</v>
      </c>
      <c r="F39" s="14">
        <v>0</v>
      </c>
      <c r="G39" s="14">
        <f t="shared" si="1"/>
        <v>0</v>
      </c>
    </row>
    <row r="40" spans="1:7" ht="15" customHeight="1" x14ac:dyDescent="0.2">
      <c r="A40" s="29" t="s">
        <v>35</v>
      </c>
      <c r="B40" s="14">
        <v>0</v>
      </c>
      <c r="C40" s="14">
        <v>0</v>
      </c>
      <c r="D40" s="14">
        <f t="shared" si="0"/>
        <v>0</v>
      </c>
      <c r="E40" s="14">
        <v>0</v>
      </c>
      <c r="F40" s="14">
        <v>0</v>
      </c>
      <c r="G40" s="14">
        <f t="shared" si="1"/>
        <v>0</v>
      </c>
    </row>
    <row r="41" spans="1:7" ht="15" customHeight="1" x14ac:dyDescent="0.2">
      <c r="A41" s="29" t="s">
        <v>88</v>
      </c>
      <c r="B41" s="14">
        <v>0</v>
      </c>
      <c r="C41" s="14">
        <v>0</v>
      </c>
      <c r="D41" s="14">
        <f t="shared" si="0"/>
        <v>0</v>
      </c>
      <c r="E41" s="14">
        <v>0</v>
      </c>
      <c r="F41" s="14">
        <v>0</v>
      </c>
      <c r="G41" s="14">
        <f t="shared" si="1"/>
        <v>0</v>
      </c>
    </row>
    <row r="42" spans="1:7" ht="15" customHeight="1" x14ac:dyDescent="0.2">
      <c r="A42" s="28" t="s">
        <v>119</v>
      </c>
      <c r="B42" s="32">
        <f>SUM(B43:B51)</f>
        <v>19876026.879999999</v>
      </c>
      <c r="C42" s="32">
        <f>SUM(C43:C51)</f>
        <v>65184289.25999999</v>
      </c>
      <c r="D42" s="32">
        <f t="shared" si="0"/>
        <v>85060316.139999986</v>
      </c>
      <c r="E42" s="32">
        <f>SUM(E43:E51)</f>
        <v>23268439.77</v>
      </c>
      <c r="F42" s="32">
        <f>SUM(F43:F51)</f>
        <v>23268439.77</v>
      </c>
      <c r="G42" s="32">
        <f t="shared" si="1"/>
        <v>61791876.36999999</v>
      </c>
    </row>
    <row r="43" spans="1:7" ht="15" customHeight="1" x14ac:dyDescent="0.2">
      <c r="A43" s="30" t="s">
        <v>89</v>
      </c>
      <c r="B43" s="14">
        <v>4087124</v>
      </c>
      <c r="C43" s="14">
        <v>422166.34</v>
      </c>
      <c r="D43" s="14">
        <f t="shared" si="0"/>
        <v>4509290.34</v>
      </c>
      <c r="E43" s="14">
        <v>1306844.08</v>
      </c>
      <c r="F43" s="14">
        <v>1306844.08</v>
      </c>
      <c r="G43" s="14">
        <f t="shared" si="1"/>
        <v>3202446.26</v>
      </c>
    </row>
    <row r="44" spans="1:7" ht="15" customHeight="1" x14ac:dyDescent="0.2">
      <c r="A44" s="29" t="s">
        <v>90</v>
      </c>
      <c r="B44" s="14">
        <v>746181.09</v>
      </c>
      <c r="C44" s="14">
        <v>9105000</v>
      </c>
      <c r="D44" s="14">
        <f t="shared" si="0"/>
        <v>9851181.0899999999</v>
      </c>
      <c r="E44" s="14">
        <v>2266202.54</v>
      </c>
      <c r="F44" s="14">
        <v>2266202.54</v>
      </c>
      <c r="G44" s="14">
        <f t="shared" si="1"/>
        <v>7584978.5499999998</v>
      </c>
    </row>
    <row r="45" spans="1:7" ht="15" customHeight="1" x14ac:dyDescent="0.2">
      <c r="A45" s="29" t="s">
        <v>91</v>
      </c>
      <c r="B45" s="14">
        <v>634497.30000000005</v>
      </c>
      <c r="C45" s="14">
        <v>0</v>
      </c>
      <c r="D45" s="14">
        <f t="shared" si="0"/>
        <v>634497.30000000005</v>
      </c>
      <c r="E45" s="14">
        <v>464000</v>
      </c>
      <c r="F45" s="14">
        <v>464000</v>
      </c>
      <c r="G45" s="14">
        <f t="shared" si="1"/>
        <v>170497.30000000005</v>
      </c>
    </row>
    <row r="46" spans="1:7" ht="15" customHeight="1" x14ac:dyDescent="0.2">
      <c r="A46" s="29" t="s">
        <v>92</v>
      </c>
      <c r="B46" s="14">
        <v>0</v>
      </c>
      <c r="C46" s="14">
        <v>23608573.399999999</v>
      </c>
      <c r="D46" s="14">
        <f t="shared" si="0"/>
        <v>23608573.399999999</v>
      </c>
      <c r="E46" s="14">
        <v>13452573.390000001</v>
      </c>
      <c r="F46" s="14">
        <v>13452573.390000001</v>
      </c>
      <c r="G46" s="14">
        <f t="shared" si="1"/>
        <v>10156000.009999998</v>
      </c>
    </row>
    <row r="47" spans="1:7" ht="15" customHeight="1" x14ac:dyDescent="0.2">
      <c r="A47" s="29" t="s">
        <v>93</v>
      </c>
      <c r="B47" s="14">
        <v>1342973.35</v>
      </c>
      <c r="C47" s="14">
        <v>6898000</v>
      </c>
      <c r="D47" s="14">
        <f t="shared" si="0"/>
        <v>8240973.3499999996</v>
      </c>
      <c r="E47" s="14">
        <v>4882821.24</v>
      </c>
      <c r="F47" s="14">
        <v>4882821.24</v>
      </c>
      <c r="G47" s="14">
        <f t="shared" si="1"/>
        <v>3358152.1099999994</v>
      </c>
    </row>
    <row r="48" spans="1:7" ht="15" customHeight="1" x14ac:dyDescent="0.2">
      <c r="A48" s="29" t="s">
        <v>94</v>
      </c>
      <c r="B48" s="14">
        <v>2208703.44</v>
      </c>
      <c r="C48" s="14">
        <v>20650549.52</v>
      </c>
      <c r="D48" s="14">
        <f t="shared" si="0"/>
        <v>22859252.960000001</v>
      </c>
      <c r="E48" s="14">
        <v>895998.52</v>
      </c>
      <c r="F48" s="14">
        <v>895998.52</v>
      </c>
      <c r="G48" s="14">
        <f t="shared" si="1"/>
        <v>21963254.440000001</v>
      </c>
    </row>
    <row r="49" spans="1:7" ht="15" customHeight="1" x14ac:dyDescent="0.2">
      <c r="A49" s="29" t="s">
        <v>95</v>
      </c>
      <c r="B49" s="14">
        <v>0</v>
      </c>
      <c r="C49" s="14">
        <v>0</v>
      </c>
      <c r="D49" s="14">
        <f t="shared" si="0"/>
        <v>0</v>
      </c>
      <c r="E49" s="14">
        <v>0</v>
      </c>
      <c r="F49" s="14">
        <v>0</v>
      </c>
      <c r="G49" s="14">
        <f t="shared" si="1"/>
        <v>0</v>
      </c>
    </row>
    <row r="50" spans="1:7" ht="15" customHeight="1" x14ac:dyDescent="0.2">
      <c r="A50" s="29" t="s">
        <v>96</v>
      </c>
      <c r="B50" s="14">
        <v>10000000</v>
      </c>
      <c r="C50" s="14">
        <v>0</v>
      </c>
      <c r="D50" s="14">
        <f t="shared" si="0"/>
        <v>10000000</v>
      </c>
      <c r="E50" s="14">
        <v>0</v>
      </c>
      <c r="F50" s="14">
        <v>0</v>
      </c>
      <c r="G50" s="14">
        <f t="shared" si="1"/>
        <v>10000000</v>
      </c>
    </row>
    <row r="51" spans="1:7" ht="15" customHeight="1" x14ac:dyDescent="0.2">
      <c r="A51" s="29" t="s">
        <v>97</v>
      </c>
      <c r="B51" s="14">
        <v>856547.7</v>
      </c>
      <c r="C51" s="14">
        <v>4500000</v>
      </c>
      <c r="D51" s="14">
        <f t="shared" si="0"/>
        <v>5356547.7</v>
      </c>
      <c r="E51" s="14">
        <v>0</v>
      </c>
      <c r="F51" s="14">
        <v>0</v>
      </c>
      <c r="G51" s="14">
        <f t="shared" si="1"/>
        <v>5356547.7</v>
      </c>
    </row>
    <row r="52" spans="1:7" ht="15" customHeight="1" x14ac:dyDescent="0.2">
      <c r="A52" s="28" t="s">
        <v>59</v>
      </c>
      <c r="B52" s="32">
        <f>SUM(B53:B55)</f>
        <v>162958106.09999999</v>
      </c>
      <c r="C52" s="32">
        <f>SUM(C53:C55)</f>
        <v>76763570.5</v>
      </c>
      <c r="D52" s="32">
        <f t="shared" si="0"/>
        <v>239721676.59999999</v>
      </c>
      <c r="E52" s="32">
        <f>SUM(E53:E55)</f>
        <v>61289467.710000001</v>
      </c>
      <c r="F52" s="32">
        <f>SUM(F53:F55)</f>
        <v>61289467.710000001</v>
      </c>
      <c r="G52" s="32">
        <f t="shared" si="1"/>
        <v>178432208.88999999</v>
      </c>
    </row>
    <row r="53" spans="1:7" ht="15" customHeight="1" x14ac:dyDescent="0.2">
      <c r="A53" s="29" t="s">
        <v>98</v>
      </c>
      <c r="B53" s="14">
        <v>162958106.09999999</v>
      </c>
      <c r="C53" s="14">
        <v>60663570.5</v>
      </c>
      <c r="D53" s="14">
        <f t="shared" si="0"/>
        <v>223621676.59999999</v>
      </c>
      <c r="E53" s="14">
        <v>61289467.710000001</v>
      </c>
      <c r="F53" s="14">
        <v>61289467.710000001</v>
      </c>
      <c r="G53" s="14">
        <f t="shared" si="1"/>
        <v>162332208.88999999</v>
      </c>
    </row>
    <row r="54" spans="1:7" ht="15" customHeight="1" x14ac:dyDescent="0.2">
      <c r="A54" s="29" t="s">
        <v>99</v>
      </c>
      <c r="B54" s="14">
        <v>0</v>
      </c>
      <c r="C54" s="14">
        <v>16100000</v>
      </c>
      <c r="D54" s="14">
        <f t="shared" si="0"/>
        <v>16100000</v>
      </c>
      <c r="E54" s="14">
        <v>0</v>
      </c>
      <c r="F54" s="14">
        <v>0</v>
      </c>
      <c r="G54" s="14">
        <f t="shared" si="1"/>
        <v>16100000</v>
      </c>
    </row>
    <row r="55" spans="1:7" ht="15" customHeight="1" x14ac:dyDescent="0.2">
      <c r="A55" s="29" t="s">
        <v>100</v>
      </c>
      <c r="B55" s="14">
        <v>0</v>
      </c>
      <c r="C55" s="14">
        <v>0</v>
      </c>
      <c r="D55" s="14">
        <f t="shared" si="0"/>
        <v>0</v>
      </c>
      <c r="E55" s="14">
        <v>0</v>
      </c>
      <c r="F55" s="14">
        <v>0</v>
      </c>
      <c r="G55" s="14">
        <f t="shared" si="1"/>
        <v>0</v>
      </c>
    </row>
    <row r="56" spans="1:7" ht="15" customHeight="1" x14ac:dyDescent="0.2">
      <c r="A56" s="28" t="s">
        <v>120</v>
      </c>
      <c r="B56" s="32">
        <f>SUM(B57:B63)</f>
        <v>10000000</v>
      </c>
      <c r="C56" s="32">
        <f>SUM(C57:C63)</f>
        <v>7379628.0999999996</v>
      </c>
      <c r="D56" s="32">
        <f t="shared" si="0"/>
        <v>17379628.100000001</v>
      </c>
      <c r="E56" s="32">
        <f>SUM(E57:E63)</f>
        <v>0</v>
      </c>
      <c r="F56" s="32">
        <f>SUM(F57:F63)</f>
        <v>0</v>
      </c>
      <c r="G56" s="32">
        <f t="shared" si="1"/>
        <v>17379628.100000001</v>
      </c>
    </row>
    <row r="57" spans="1:7" ht="15" customHeight="1" x14ac:dyDescent="0.2">
      <c r="A57" s="29" t="s">
        <v>127</v>
      </c>
      <c r="B57" s="14">
        <v>0</v>
      </c>
      <c r="C57" s="14">
        <v>0</v>
      </c>
      <c r="D57" s="14">
        <f t="shared" si="0"/>
        <v>0</v>
      </c>
      <c r="E57" s="14">
        <v>0</v>
      </c>
      <c r="F57" s="14">
        <v>0</v>
      </c>
      <c r="G57" s="14">
        <f t="shared" si="1"/>
        <v>0</v>
      </c>
    </row>
    <row r="58" spans="1:7" ht="15" customHeight="1" x14ac:dyDescent="0.2">
      <c r="A58" s="29" t="s">
        <v>101</v>
      </c>
      <c r="B58" s="14">
        <v>0</v>
      </c>
      <c r="C58" s="14">
        <v>0</v>
      </c>
      <c r="D58" s="14">
        <f t="shared" si="0"/>
        <v>0</v>
      </c>
      <c r="E58" s="14">
        <v>0</v>
      </c>
      <c r="F58" s="14">
        <v>0</v>
      </c>
      <c r="G58" s="14">
        <f t="shared" si="1"/>
        <v>0</v>
      </c>
    </row>
    <row r="59" spans="1:7" ht="15" customHeight="1" x14ac:dyDescent="0.2">
      <c r="A59" s="29" t="s">
        <v>102</v>
      </c>
      <c r="B59" s="14">
        <v>0</v>
      </c>
      <c r="C59" s="14">
        <v>0</v>
      </c>
      <c r="D59" s="14">
        <f t="shared" si="0"/>
        <v>0</v>
      </c>
      <c r="E59" s="14">
        <v>0</v>
      </c>
      <c r="F59" s="14">
        <v>0</v>
      </c>
      <c r="G59" s="14">
        <f t="shared" si="1"/>
        <v>0</v>
      </c>
    </row>
    <row r="60" spans="1:7" ht="15" customHeight="1" x14ac:dyDescent="0.2">
      <c r="A60" s="29" t="s">
        <v>103</v>
      </c>
      <c r="B60" s="14">
        <v>0</v>
      </c>
      <c r="C60" s="14">
        <v>0</v>
      </c>
      <c r="D60" s="14">
        <f t="shared" si="0"/>
        <v>0</v>
      </c>
      <c r="E60" s="14">
        <v>0</v>
      </c>
      <c r="F60" s="14">
        <v>0</v>
      </c>
      <c r="G60" s="14">
        <f t="shared" si="1"/>
        <v>0</v>
      </c>
    </row>
    <row r="61" spans="1:7" ht="15" customHeight="1" x14ac:dyDescent="0.2">
      <c r="A61" s="29" t="s">
        <v>104</v>
      </c>
      <c r="B61" s="14">
        <v>0</v>
      </c>
      <c r="C61" s="14">
        <v>0</v>
      </c>
      <c r="D61" s="14">
        <f t="shared" si="0"/>
        <v>0</v>
      </c>
      <c r="E61" s="14">
        <v>0</v>
      </c>
      <c r="F61" s="14">
        <v>0</v>
      </c>
      <c r="G61" s="14">
        <f t="shared" si="1"/>
        <v>0</v>
      </c>
    </row>
    <row r="62" spans="1:7" ht="15" customHeight="1" x14ac:dyDescent="0.2">
      <c r="A62" s="29" t="s">
        <v>105</v>
      </c>
      <c r="B62" s="14">
        <v>0</v>
      </c>
      <c r="C62" s="14">
        <v>0</v>
      </c>
      <c r="D62" s="14">
        <f t="shared" si="0"/>
        <v>0</v>
      </c>
      <c r="E62" s="14">
        <v>0</v>
      </c>
      <c r="F62" s="14">
        <v>0</v>
      </c>
      <c r="G62" s="14">
        <f t="shared" si="1"/>
        <v>0</v>
      </c>
    </row>
    <row r="63" spans="1:7" ht="15" customHeight="1" x14ac:dyDescent="0.2">
      <c r="A63" s="29" t="s">
        <v>106</v>
      </c>
      <c r="B63" s="14">
        <v>10000000</v>
      </c>
      <c r="C63" s="14">
        <v>7379628.0999999996</v>
      </c>
      <c r="D63" s="14">
        <f t="shared" si="0"/>
        <v>17379628.100000001</v>
      </c>
      <c r="E63" s="14">
        <v>0</v>
      </c>
      <c r="F63" s="14">
        <v>0</v>
      </c>
      <c r="G63" s="14">
        <f t="shared" si="1"/>
        <v>17379628.100000001</v>
      </c>
    </row>
    <row r="64" spans="1:7" ht="15" customHeight="1" x14ac:dyDescent="0.2">
      <c r="A64" s="28" t="s">
        <v>121</v>
      </c>
      <c r="B64" s="32">
        <f>SUM(B65:B67)</f>
        <v>0</v>
      </c>
      <c r="C64" s="32">
        <f>SUM(C65:C67)</f>
        <v>0</v>
      </c>
      <c r="D64" s="32">
        <f t="shared" si="0"/>
        <v>0</v>
      </c>
      <c r="E64" s="32">
        <f>SUM(E65:E67)</f>
        <v>0</v>
      </c>
      <c r="F64" s="32">
        <f>SUM(F65:F67)</f>
        <v>0</v>
      </c>
      <c r="G64" s="32">
        <f t="shared" si="1"/>
        <v>0</v>
      </c>
    </row>
    <row r="65" spans="1:7" ht="15" customHeight="1" x14ac:dyDescent="0.2">
      <c r="A65" s="29" t="s">
        <v>36</v>
      </c>
      <c r="B65" s="14">
        <v>0</v>
      </c>
      <c r="C65" s="14">
        <v>0</v>
      </c>
      <c r="D65" s="14">
        <f t="shared" si="0"/>
        <v>0</v>
      </c>
      <c r="E65" s="14">
        <v>0</v>
      </c>
      <c r="F65" s="14">
        <v>0</v>
      </c>
      <c r="G65" s="14">
        <f t="shared" si="1"/>
        <v>0</v>
      </c>
    </row>
    <row r="66" spans="1:7" ht="15" customHeight="1" x14ac:dyDescent="0.2">
      <c r="A66" s="29" t="s">
        <v>37</v>
      </c>
      <c r="B66" s="14">
        <v>0</v>
      </c>
      <c r="C66" s="14">
        <v>0</v>
      </c>
      <c r="D66" s="14">
        <f t="shared" si="0"/>
        <v>0</v>
      </c>
      <c r="E66" s="14">
        <v>0</v>
      </c>
      <c r="F66" s="14">
        <v>0</v>
      </c>
      <c r="G66" s="14">
        <f t="shared" si="1"/>
        <v>0</v>
      </c>
    </row>
    <row r="67" spans="1:7" ht="15" customHeight="1" x14ac:dyDescent="0.2">
      <c r="A67" s="29" t="s">
        <v>38</v>
      </c>
      <c r="B67" s="14">
        <v>0</v>
      </c>
      <c r="C67" s="14">
        <v>0</v>
      </c>
      <c r="D67" s="14">
        <f t="shared" si="0"/>
        <v>0</v>
      </c>
      <c r="E67" s="14">
        <v>0</v>
      </c>
      <c r="F67" s="14">
        <v>0</v>
      </c>
      <c r="G67" s="14">
        <f t="shared" si="1"/>
        <v>0</v>
      </c>
    </row>
    <row r="68" spans="1:7" ht="15" customHeight="1" x14ac:dyDescent="0.2">
      <c r="A68" s="28" t="s">
        <v>60</v>
      </c>
      <c r="B68" s="32">
        <f>SUM(B69:B75)</f>
        <v>15750000</v>
      </c>
      <c r="C68" s="32">
        <f>SUM(C69:C75)</f>
        <v>0</v>
      </c>
      <c r="D68" s="32">
        <f t="shared" si="0"/>
        <v>15750000</v>
      </c>
      <c r="E68" s="32">
        <f>SUM(E69:E75)</f>
        <v>7683011.0199999996</v>
      </c>
      <c r="F68" s="32">
        <f>SUM(F69:F75)</f>
        <v>7683011.0199999996</v>
      </c>
      <c r="G68" s="32">
        <f t="shared" si="1"/>
        <v>8066988.9800000004</v>
      </c>
    </row>
    <row r="69" spans="1:7" ht="15" customHeight="1" x14ac:dyDescent="0.2">
      <c r="A69" s="29" t="s">
        <v>107</v>
      </c>
      <c r="B69" s="14">
        <v>8450000</v>
      </c>
      <c r="C69" s="14">
        <v>0</v>
      </c>
      <c r="D69" s="14">
        <f t="shared" ref="D69:D75" si="2">B69+C69</f>
        <v>8450000</v>
      </c>
      <c r="E69" s="14">
        <v>4648497.16</v>
      </c>
      <c r="F69" s="14">
        <v>4648497.16</v>
      </c>
      <c r="G69" s="14">
        <f t="shared" ref="G69:G75" si="3">D69-E69</f>
        <v>3801502.84</v>
      </c>
    </row>
    <row r="70" spans="1:7" ht="15" customHeight="1" x14ac:dyDescent="0.2">
      <c r="A70" s="29" t="s">
        <v>108</v>
      </c>
      <c r="B70" s="14">
        <v>7300000</v>
      </c>
      <c r="C70" s="14">
        <v>0</v>
      </c>
      <c r="D70" s="14">
        <f t="shared" si="2"/>
        <v>7300000</v>
      </c>
      <c r="E70" s="14">
        <v>3034513.86</v>
      </c>
      <c r="F70" s="14">
        <v>3034513.86</v>
      </c>
      <c r="G70" s="14">
        <f t="shared" si="3"/>
        <v>4265486.1400000006</v>
      </c>
    </row>
    <row r="71" spans="1:7" ht="15" customHeight="1" x14ac:dyDescent="0.2">
      <c r="A71" s="29" t="s">
        <v>109</v>
      </c>
      <c r="B71" s="14">
        <v>0</v>
      </c>
      <c r="C71" s="14">
        <v>0</v>
      </c>
      <c r="D71" s="14">
        <f t="shared" si="2"/>
        <v>0</v>
      </c>
      <c r="E71" s="14">
        <v>0</v>
      </c>
      <c r="F71" s="14">
        <v>0</v>
      </c>
      <c r="G71" s="14">
        <f t="shared" si="3"/>
        <v>0</v>
      </c>
    </row>
    <row r="72" spans="1:7" ht="15" customHeight="1" x14ac:dyDescent="0.2">
      <c r="A72" s="29" t="s">
        <v>110</v>
      </c>
      <c r="B72" s="14">
        <v>0</v>
      </c>
      <c r="C72" s="14">
        <v>0</v>
      </c>
      <c r="D72" s="14">
        <f t="shared" si="2"/>
        <v>0</v>
      </c>
      <c r="E72" s="14">
        <v>0</v>
      </c>
      <c r="F72" s="14">
        <v>0</v>
      </c>
      <c r="G72" s="14">
        <f t="shared" si="3"/>
        <v>0</v>
      </c>
    </row>
    <row r="73" spans="1:7" ht="15" customHeight="1" x14ac:dyDescent="0.2">
      <c r="A73" s="29" t="s">
        <v>111</v>
      </c>
      <c r="B73" s="14">
        <v>0</v>
      </c>
      <c r="C73" s="14">
        <v>0</v>
      </c>
      <c r="D73" s="14">
        <f t="shared" si="2"/>
        <v>0</v>
      </c>
      <c r="E73" s="14">
        <v>0</v>
      </c>
      <c r="F73" s="14">
        <v>0</v>
      </c>
      <c r="G73" s="14">
        <f t="shared" si="3"/>
        <v>0</v>
      </c>
    </row>
    <row r="74" spans="1:7" ht="15" customHeight="1" x14ac:dyDescent="0.2">
      <c r="A74" s="29" t="s">
        <v>112</v>
      </c>
      <c r="B74" s="14">
        <v>0</v>
      </c>
      <c r="C74" s="14">
        <v>0</v>
      </c>
      <c r="D74" s="14">
        <f t="shared" si="2"/>
        <v>0</v>
      </c>
      <c r="E74" s="14">
        <v>0</v>
      </c>
      <c r="F74" s="14">
        <v>0</v>
      </c>
      <c r="G74" s="14">
        <f t="shared" si="3"/>
        <v>0</v>
      </c>
    </row>
    <row r="75" spans="1:7" ht="15" customHeight="1" thickBot="1" x14ac:dyDescent="0.25">
      <c r="A75" s="31" t="s">
        <v>113</v>
      </c>
      <c r="B75" s="15">
        <v>0</v>
      </c>
      <c r="C75" s="15">
        <v>0</v>
      </c>
      <c r="D75" s="15">
        <f t="shared" si="2"/>
        <v>0</v>
      </c>
      <c r="E75" s="15">
        <v>0</v>
      </c>
      <c r="F75" s="15">
        <v>0</v>
      </c>
      <c r="G75" s="15">
        <f t="shared" si="3"/>
        <v>0</v>
      </c>
    </row>
    <row r="76" spans="1:7" ht="15" customHeight="1" thickBot="1" x14ac:dyDescent="0.25">
      <c r="A76" s="17" t="s">
        <v>122</v>
      </c>
      <c r="B76" s="18">
        <f t="shared" ref="B76:G76" si="4">SUM(B4+B12+B22+B32+B42+B52+B56+B64+B68)</f>
        <v>1110168831.4100001</v>
      </c>
      <c r="C76" s="18">
        <f t="shared" si="4"/>
        <v>191643580.06999999</v>
      </c>
      <c r="D76" s="18">
        <f t="shared" si="4"/>
        <v>1301812411.4799998</v>
      </c>
      <c r="E76" s="25">
        <f t="shared" si="4"/>
        <v>436361220.75999993</v>
      </c>
      <c r="F76" s="18">
        <f t="shared" si="4"/>
        <v>436361220.75999993</v>
      </c>
      <c r="G76" s="18">
        <f t="shared" si="4"/>
        <v>865451190.72000003</v>
      </c>
    </row>
    <row r="78" spans="1:7" x14ac:dyDescent="0.2">
      <c r="A78" s="1" t="s">
        <v>115</v>
      </c>
    </row>
    <row r="84" spans="1:5" x14ac:dyDescent="0.2">
      <c r="A84" s="39" t="s">
        <v>158</v>
      </c>
      <c r="B84" s="39"/>
      <c r="C84" s="40" t="s">
        <v>159</v>
      </c>
      <c r="D84" s="40"/>
      <c r="E84" s="40"/>
    </row>
    <row r="85" spans="1:5" ht="15" x14ac:dyDescent="0.25">
      <c r="A85" s="41" t="s">
        <v>160</v>
      </c>
      <c r="B85" s="41"/>
      <c r="C85" s="42" t="s">
        <v>161</v>
      </c>
      <c r="D85" s="42"/>
      <c r="E85" s="42"/>
    </row>
    <row r="86" spans="1:5" ht="15" x14ac:dyDescent="0.25">
      <c r="A86" s="41" t="s">
        <v>162</v>
      </c>
      <c r="B86" s="41"/>
      <c r="C86" s="42" t="s">
        <v>163</v>
      </c>
      <c r="D86" s="42"/>
      <c r="E86" s="42"/>
    </row>
  </sheetData>
  <sheetProtection formatCells="0" formatColumns="0" formatRows="0" autoFilter="0"/>
  <mergeCells count="8">
    <mergeCell ref="A86:B86"/>
    <mergeCell ref="C86:E86"/>
    <mergeCell ref="A1:G1"/>
    <mergeCell ref="G2:G3"/>
    <mergeCell ref="A84:B84"/>
    <mergeCell ref="C84:E84"/>
    <mergeCell ref="A85:B85"/>
    <mergeCell ref="C85:E85"/>
  </mergeCells>
  <printOptions horizontalCentered="1"/>
  <pageMargins left="0.11811023622047245" right="0.11811023622047245" top="0.35433070866141736" bottom="0.35433070866141736" header="0.31496062992125984" footer="0.31496062992125984"/>
  <pageSetup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51"/>
  <sheetViews>
    <sheetView showGridLines="0" tabSelected="1" workbookViewId="0">
      <selection activeCell="Q11" sqref="Q11"/>
    </sheetView>
  </sheetViews>
  <sheetFormatPr baseColWidth="10" defaultColWidth="12" defaultRowHeight="11.25" x14ac:dyDescent="0.2"/>
  <cols>
    <col min="1" max="1" width="69" style="1" customWidth="1"/>
    <col min="2" max="2" width="19" style="1" customWidth="1"/>
    <col min="3" max="3" width="18.33203125" style="1" customWidth="1"/>
    <col min="4" max="4" width="19" style="1" customWidth="1"/>
    <col min="5" max="7" width="18.33203125" style="1" customWidth="1"/>
    <col min="8" max="16384" width="12" style="1"/>
  </cols>
  <sheetData>
    <row r="1" spans="1:7" ht="79.5" customHeight="1" thickBot="1" x14ac:dyDescent="0.25">
      <c r="A1" s="45" t="s">
        <v>157</v>
      </c>
      <c r="B1" s="46"/>
      <c r="C1" s="46"/>
      <c r="D1" s="46"/>
      <c r="E1" s="46"/>
      <c r="F1" s="46"/>
      <c r="G1" s="47"/>
    </row>
    <row r="2" spans="1:7" ht="17.25" customHeight="1" thickBot="1" x14ac:dyDescent="0.25">
      <c r="A2" s="4"/>
      <c r="B2" s="48" t="s">
        <v>56</v>
      </c>
      <c r="C2" s="48"/>
      <c r="D2" s="48"/>
      <c r="E2" s="48"/>
      <c r="F2" s="48"/>
      <c r="G2" s="43" t="s">
        <v>55</v>
      </c>
    </row>
    <row r="3" spans="1:7" ht="35.25" customHeight="1" thickBot="1" x14ac:dyDescent="0.25">
      <c r="A3" s="5" t="s">
        <v>50</v>
      </c>
      <c r="B3" s="9" t="s">
        <v>51</v>
      </c>
      <c r="C3" s="9" t="s">
        <v>114</v>
      </c>
      <c r="D3" s="9" t="s">
        <v>52</v>
      </c>
      <c r="E3" s="9" t="s">
        <v>53</v>
      </c>
      <c r="F3" s="9" t="s">
        <v>54</v>
      </c>
      <c r="G3" s="44"/>
    </row>
    <row r="4" spans="1:7" ht="15" customHeight="1" x14ac:dyDescent="0.2">
      <c r="A4" s="19"/>
      <c r="B4" s="22"/>
      <c r="C4" s="22"/>
      <c r="D4" s="22"/>
      <c r="E4" s="22"/>
      <c r="F4" s="22"/>
      <c r="G4" s="22"/>
    </row>
    <row r="5" spans="1:7" ht="15" customHeight="1" x14ac:dyDescent="0.2">
      <c r="A5" s="33" t="s">
        <v>15</v>
      </c>
      <c r="B5" s="32">
        <f t="shared" ref="B5:G5" si="0">SUM(B6:B13)</f>
        <v>553222660.33000004</v>
      </c>
      <c r="C5" s="32">
        <f t="shared" si="0"/>
        <v>63358123.639999993</v>
      </c>
      <c r="D5" s="32">
        <f t="shared" si="0"/>
        <v>616580783.97000003</v>
      </c>
      <c r="E5" s="32">
        <f t="shared" si="0"/>
        <v>223642352.60000002</v>
      </c>
      <c r="F5" s="32">
        <f t="shared" si="0"/>
        <v>223642352.60000002</v>
      </c>
      <c r="G5" s="32">
        <f t="shared" si="0"/>
        <v>392938431.37</v>
      </c>
    </row>
    <row r="6" spans="1:7" ht="15" customHeight="1" x14ac:dyDescent="0.2">
      <c r="A6" s="34" t="s">
        <v>40</v>
      </c>
      <c r="B6" s="14">
        <v>16276527.720000001</v>
      </c>
      <c r="C6" s="14">
        <v>0</v>
      </c>
      <c r="D6" s="14">
        <f>B6+C6</f>
        <v>16276527.720000001</v>
      </c>
      <c r="E6" s="14">
        <v>6723551.3499999996</v>
      </c>
      <c r="F6" s="14">
        <v>6723551.3499999996</v>
      </c>
      <c r="G6" s="14">
        <f>D6-E6</f>
        <v>9552976.370000001</v>
      </c>
    </row>
    <row r="7" spans="1:7" ht="15" customHeight="1" x14ac:dyDescent="0.2">
      <c r="A7" s="34" t="s">
        <v>16</v>
      </c>
      <c r="B7" s="14">
        <v>1039648.37</v>
      </c>
      <c r="C7" s="14">
        <v>0</v>
      </c>
      <c r="D7" s="14">
        <f t="shared" ref="D7:D13" si="1">B7+C7</f>
        <v>1039648.37</v>
      </c>
      <c r="E7" s="14">
        <v>387883.47</v>
      </c>
      <c r="F7" s="14">
        <v>387883.47</v>
      </c>
      <c r="G7" s="14">
        <f t="shared" ref="G7:G13" si="2">D7-E7</f>
        <v>651764.9</v>
      </c>
    </row>
    <row r="8" spans="1:7" ht="15" customHeight="1" x14ac:dyDescent="0.2">
      <c r="A8" s="34" t="s">
        <v>116</v>
      </c>
      <c r="B8" s="14">
        <v>93868397.219999999</v>
      </c>
      <c r="C8" s="14">
        <v>437805.52</v>
      </c>
      <c r="D8" s="14">
        <f t="shared" si="1"/>
        <v>94306202.739999995</v>
      </c>
      <c r="E8" s="14">
        <v>32351520.68</v>
      </c>
      <c r="F8" s="14">
        <v>32351520.68</v>
      </c>
      <c r="G8" s="14">
        <f t="shared" si="2"/>
        <v>61954682.059999995</v>
      </c>
    </row>
    <row r="9" spans="1:7" ht="15" customHeight="1" x14ac:dyDescent="0.2">
      <c r="A9" s="34" t="s">
        <v>3</v>
      </c>
      <c r="B9" s="14">
        <v>0</v>
      </c>
      <c r="C9" s="14">
        <v>0</v>
      </c>
      <c r="D9" s="14">
        <f t="shared" si="1"/>
        <v>0</v>
      </c>
      <c r="E9" s="14">
        <v>0</v>
      </c>
      <c r="F9" s="14">
        <v>0</v>
      </c>
      <c r="G9" s="14">
        <f t="shared" si="2"/>
        <v>0</v>
      </c>
    </row>
    <row r="10" spans="1:7" ht="15" customHeight="1" x14ac:dyDescent="0.2">
      <c r="A10" s="34" t="s">
        <v>22</v>
      </c>
      <c r="B10" s="14">
        <v>110726651.98</v>
      </c>
      <c r="C10" s="14">
        <v>10318670.880000001</v>
      </c>
      <c r="D10" s="14">
        <f t="shared" si="1"/>
        <v>121045322.86</v>
      </c>
      <c r="E10" s="14">
        <v>55390827.960000001</v>
      </c>
      <c r="F10" s="14">
        <v>55390827.960000001</v>
      </c>
      <c r="G10" s="14">
        <f t="shared" si="2"/>
        <v>65654494.899999999</v>
      </c>
    </row>
    <row r="11" spans="1:7" ht="15" customHeight="1" x14ac:dyDescent="0.2">
      <c r="A11" s="34" t="s">
        <v>17</v>
      </c>
      <c r="B11" s="14">
        <v>0</v>
      </c>
      <c r="C11" s="14">
        <v>0</v>
      </c>
      <c r="D11" s="14">
        <f t="shared" si="1"/>
        <v>0</v>
      </c>
      <c r="E11" s="14">
        <v>0</v>
      </c>
      <c r="F11" s="14">
        <v>0</v>
      </c>
      <c r="G11" s="14">
        <f t="shared" si="2"/>
        <v>0</v>
      </c>
    </row>
    <row r="12" spans="1:7" ht="15" customHeight="1" x14ac:dyDescent="0.2">
      <c r="A12" s="34" t="s">
        <v>41</v>
      </c>
      <c r="B12" s="14">
        <v>209106143.86000001</v>
      </c>
      <c r="C12" s="14">
        <v>52639286.409999996</v>
      </c>
      <c r="D12" s="14">
        <f t="shared" si="1"/>
        <v>261745430.27000001</v>
      </c>
      <c r="E12" s="14">
        <v>77523534.810000002</v>
      </c>
      <c r="F12" s="14">
        <v>77523534.810000002</v>
      </c>
      <c r="G12" s="14">
        <f t="shared" si="2"/>
        <v>184221895.46000001</v>
      </c>
    </row>
    <row r="13" spans="1:7" ht="15" customHeight="1" x14ac:dyDescent="0.2">
      <c r="A13" s="34" t="s">
        <v>18</v>
      </c>
      <c r="B13" s="14">
        <v>122205291.18000001</v>
      </c>
      <c r="C13" s="14">
        <v>-37639.17</v>
      </c>
      <c r="D13" s="14">
        <f t="shared" si="1"/>
        <v>122167652.01000001</v>
      </c>
      <c r="E13" s="14">
        <v>51265034.329999998</v>
      </c>
      <c r="F13" s="14">
        <v>51265034.329999998</v>
      </c>
      <c r="G13" s="14">
        <f t="shared" si="2"/>
        <v>70902617.680000007</v>
      </c>
    </row>
    <row r="14" spans="1:7" ht="15" customHeight="1" x14ac:dyDescent="0.2">
      <c r="A14" s="34"/>
      <c r="B14" s="14"/>
      <c r="C14" s="14"/>
      <c r="D14" s="14"/>
      <c r="E14" s="14"/>
      <c r="F14" s="14"/>
      <c r="G14" s="14"/>
    </row>
    <row r="15" spans="1:7" ht="15" customHeight="1" x14ac:dyDescent="0.2">
      <c r="A15" s="33" t="s">
        <v>19</v>
      </c>
      <c r="B15" s="32">
        <f t="shared" ref="B15:G15" si="3">SUM(B16:B22)</f>
        <v>403574340.78000003</v>
      </c>
      <c r="C15" s="32">
        <f t="shared" si="3"/>
        <v>119352867.5</v>
      </c>
      <c r="D15" s="32">
        <f t="shared" si="3"/>
        <v>522927208.28000003</v>
      </c>
      <c r="E15" s="32">
        <f t="shared" si="3"/>
        <v>145489408.47999999</v>
      </c>
      <c r="F15" s="32">
        <f t="shared" si="3"/>
        <v>145489408.47999999</v>
      </c>
      <c r="G15" s="32">
        <f t="shared" si="3"/>
        <v>377437799.80000001</v>
      </c>
    </row>
    <row r="16" spans="1:7" ht="15" customHeight="1" x14ac:dyDescent="0.2">
      <c r="A16" s="34" t="s">
        <v>42</v>
      </c>
      <c r="B16" s="14">
        <v>0</v>
      </c>
      <c r="C16" s="14">
        <v>16467377.880000001</v>
      </c>
      <c r="D16" s="14">
        <f>B16+C16</f>
        <v>16467377.880000001</v>
      </c>
      <c r="E16" s="14">
        <v>16378681.689999999</v>
      </c>
      <c r="F16" s="14">
        <v>16378681.689999999</v>
      </c>
      <c r="G16" s="14">
        <f t="shared" ref="G16:G22" si="4">D16-E16</f>
        <v>88696.190000001341</v>
      </c>
    </row>
    <row r="17" spans="1:7" ht="15" customHeight="1" x14ac:dyDescent="0.2">
      <c r="A17" s="34" t="s">
        <v>27</v>
      </c>
      <c r="B17" s="14">
        <v>330510392.63</v>
      </c>
      <c r="C17" s="14">
        <v>91041289.620000005</v>
      </c>
      <c r="D17" s="14">
        <f t="shared" ref="D17:D22" si="5">B17+C17</f>
        <v>421551682.25</v>
      </c>
      <c r="E17" s="14">
        <v>109880913.11</v>
      </c>
      <c r="F17" s="14">
        <v>109880913.11</v>
      </c>
      <c r="G17" s="14">
        <f t="shared" si="4"/>
        <v>311670769.13999999</v>
      </c>
    </row>
    <row r="18" spans="1:7" ht="15" customHeight="1" x14ac:dyDescent="0.2">
      <c r="A18" s="34" t="s">
        <v>20</v>
      </c>
      <c r="B18" s="14">
        <v>0</v>
      </c>
      <c r="C18" s="14">
        <v>0</v>
      </c>
      <c r="D18" s="14">
        <f t="shared" si="5"/>
        <v>0</v>
      </c>
      <c r="E18" s="14">
        <v>0</v>
      </c>
      <c r="F18" s="14">
        <v>0</v>
      </c>
      <c r="G18" s="14">
        <f t="shared" si="4"/>
        <v>0</v>
      </c>
    </row>
    <row r="19" spans="1:7" ht="15" customHeight="1" x14ac:dyDescent="0.2">
      <c r="A19" s="34" t="s">
        <v>43</v>
      </c>
      <c r="B19" s="14">
        <v>12512516.220000001</v>
      </c>
      <c r="C19" s="14">
        <v>1000000</v>
      </c>
      <c r="D19" s="14">
        <f t="shared" si="5"/>
        <v>13512516.220000001</v>
      </c>
      <c r="E19" s="14">
        <v>5866031.2800000003</v>
      </c>
      <c r="F19" s="14">
        <v>5866031.2800000003</v>
      </c>
      <c r="G19" s="14">
        <f t="shared" si="4"/>
        <v>7646484.9400000004</v>
      </c>
    </row>
    <row r="20" spans="1:7" ht="15" customHeight="1" x14ac:dyDescent="0.2">
      <c r="A20" s="34" t="s">
        <v>44</v>
      </c>
      <c r="B20" s="14">
        <v>0</v>
      </c>
      <c r="C20" s="14">
        <v>0</v>
      </c>
      <c r="D20" s="14">
        <f t="shared" si="5"/>
        <v>0</v>
      </c>
      <c r="E20" s="14">
        <v>0</v>
      </c>
      <c r="F20" s="14">
        <v>0</v>
      </c>
      <c r="G20" s="14">
        <f t="shared" si="4"/>
        <v>0</v>
      </c>
    </row>
    <row r="21" spans="1:7" ht="15" customHeight="1" x14ac:dyDescent="0.2">
      <c r="A21" s="34" t="s">
        <v>45</v>
      </c>
      <c r="B21" s="14">
        <v>0</v>
      </c>
      <c r="C21" s="14">
        <v>0</v>
      </c>
      <c r="D21" s="14">
        <f t="shared" si="5"/>
        <v>0</v>
      </c>
      <c r="E21" s="14">
        <v>0</v>
      </c>
      <c r="F21" s="14">
        <v>0</v>
      </c>
      <c r="G21" s="14">
        <f t="shared" si="4"/>
        <v>0</v>
      </c>
    </row>
    <row r="22" spans="1:7" ht="15" customHeight="1" x14ac:dyDescent="0.2">
      <c r="A22" s="34" t="s">
        <v>4</v>
      </c>
      <c r="B22" s="14">
        <v>60551431.93</v>
      </c>
      <c r="C22" s="14">
        <v>10844200</v>
      </c>
      <c r="D22" s="14">
        <f t="shared" si="5"/>
        <v>71395631.930000007</v>
      </c>
      <c r="E22" s="14">
        <v>13363782.4</v>
      </c>
      <c r="F22" s="14">
        <v>13363782.4</v>
      </c>
      <c r="G22" s="14">
        <f t="shared" si="4"/>
        <v>58031849.530000009</v>
      </c>
    </row>
    <row r="23" spans="1:7" ht="15" customHeight="1" x14ac:dyDescent="0.2">
      <c r="A23" s="34"/>
      <c r="B23" s="14"/>
      <c r="C23" s="14"/>
      <c r="D23" s="14"/>
      <c r="E23" s="14"/>
      <c r="F23" s="14"/>
      <c r="G23" s="14"/>
    </row>
    <row r="24" spans="1:7" ht="15" customHeight="1" x14ac:dyDescent="0.2">
      <c r="A24" s="33" t="s">
        <v>46</v>
      </c>
      <c r="B24" s="32">
        <f t="shared" ref="B24:G24" si="6">SUM(B25:B33)</f>
        <v>58884886.560000002</v>
      </c>
      <c r="C24" s="32">
        <f t="shared" si="6"/>
        <v>4856984</v>
      </c>
      <c r="D24" s="32">
        <f t="shared" si="6"/>
        <v>63741870.560000002</v>
      </c>
      <c r="E24" s="32">
        <f t="shared" si="6"/>
        <v>19350591.190000001</v>
      </c>
      <c r="F24" s="32">
        <f t="shared" si="6"/>
        <v>19350591.190000001</v>
      </c>
      <c r="G24" s="32">
        <f t="shared" si="6"/>
        <v>44391279.370000005</v>
      </c>
    </row>
    <row r="25" spans="1:7" ht="15" customHeight="1" x14ac:dyDescent="0.2">
      <c r="A25" s="34" t="s">
        <v>28</v>
      </c>
      <c r="B25" s="14">
        <v>44496912.93</v>
      </c>
      <c r="C25" s="14">
        <v>1000000</v>
      </c>
      <c r="D25" s="14">
        <f>B25+C25</f>
        <v>45496912.93</v>
      </c>
      <c r="E25" s="14">
        <v>13964781.5</v>
      </c>
      <c r="F25" s="14">
        <v>13964781.5</v>
      </c>
      <c r="G25" s="14">
        <f t="shared" ref="G25:G33" si="7">D25-E25</f>
        <v>31532131.43</v>
      </c>
    </row>
    <row r="26" spans="1:7" ht="15" customHeight="1" x14ac:dyDescent="0.2">
      <c r="A26" s="34" t="s">
        <v>23</v>
      </c>
      <c r="B26" s="14">
        <v>0</v>
      </c>
      <c r="C26" s="14">
        <v>0</v>
      </c>
      <c r="D26" s="14">
        <f t="shared" ref="D26:D33" si="8">B26+C26</f>
        <v>0</v>
      </c>
      <c r="E26" s="14">
        <v>0</v>
      </c>
      <c r="F26" s="14">
        <v>0</v>
      </c>
      <c r="G26" s="14">
        <f t="shared" si="7"/>
        <v>0</v>
      </c>
    </row>
    <row r="27" spans="1:7" ht="15" customHeight="1" x14ac:dyDescent="0.2">
      <c r="A27" s="34" t="s">
        <v>29</v>
      </c>
      <c r="B27" s="14">
        <v>0</v>
      </c>
      <c r="C27" s="14">
        <v>0</v>
      </c>
      <c r="D27" s="14">
        <f t="shared" si="8"/>
        <v>0</v>
      </c>
      <c r="E27" s="14">
        <v>0</v>
      </c>
      <c r="F27" s="14">
        <v>0</v>
      </c>
      <c r="G27" s="14">
        <f t="shared" si="7"/>
        <v>0</v>
      </c>
    </row>
    <row r="28" spans="1:7" ht="15" customHeight="1" x14ac:dyDescent="0.2">
      <c r="A28" s="34" t="s">
        <v>47</v>
      </c>
      <c r="B28" s="14">
        <v>0</v>
      </c>
      <c r="C28" s="14">
        <v>0</v>
      </c>
      <c r="D28" s="14">
        <f t="shared" si="8"/>
        <v>0</v>
      </c>
      <c r="E28" s="14">
        <v>0</v>
      </c>
      <c r="F28" s="14">
        <v>0</v>
      </c>
      <c r="G28" s="14">
        <f t="shared" si="7"/>
        <v>0</v>
      </c>
    </row>
    <row r="29" spans="1:7" ht="15" customHeight="1" x14ac:dyDescent="0.2">
      <c r="A29" s="34" t="s">
        <v>21</v>
      </c>
      <c r="B29" s="14">
        <v>0</v>
      </c>
      <c r="C29" s="14">
        <v>0</v>
      </c>
      <c r="D29" s="14">
        <f t="shared" si="8"/>
        <v>0</v>
      </c>
      <c r="E29" s="14">
        <v>0</v>
      </c>
      <c r="F29" s="14">
        <v>0</v>
      </c>
      <c r="G29" s="14">
        <f t="shared" si="7"/>
        <v>0</v>
      </c>
    </row>
    <row r="30" spans="1:7" ht="15" customHeight="1" x14ac:dyDescent="0.2">
      <c r="A30" s="34" t="s">
        <v>5</v>
      </c>
      <c r="B30" s="14">
        <v>0</v>
      </c>
      <c r="C30" s="14">
        <v>0</v>
      </c>
      <c r="D30" s="14">
        <f t="shared" si="8"/>
        <v>0</v>
      </c>
      <c r="E30" s="14">
        <v>0</v>
      </c>
      <c r="F30" s="14">
        <v>0</v>
      </c>
      <c r="G30" s="14">
        <f t="shared" si="7"/>
        <v>0</v>
      </c>
    </row>
    <row r="31" spans="1:7" ht="15" customHeight="1" x14ac:dyDescent="0.2">
      <c r="A31" s="34" t="s">
        <v>6</v>
      </c>
      <c r="B31" s="14">
        <v>0</v>
      </c>
      <c r="C31" s="14">
        <v>1034604</v>
      </c>
      <c r="D31" s="14">
        <f t="shared" si="8"/>
        <v>1034604</v>
      </c>
      <c r="E31" s="14">
        <v>600068</v>
      </c>
      <c r="F31" s="14">
        <v>600068</v>
      </c>
      <c r="G31" s="14">
        <f t="shared" si="7"/>
        <v>434536</v>
      </c>
    </row>
    <row r="32" spans="1:7" ht="15" customHeight="1" x14ac:dyDescent="0.2">
      <c r="A32" s="34" t="s">
        <v>48</v>
      </c>
      <c r="B32" s="14">
        <v>14387973.630000001</v>
      </c>
      <c r="C32" s="14">
        <v>2822380</v>
      </c>
      <c r="D32" s="14">
        <f t="shared" si="8"/>
        <v>17210353.630000003</v>
      </c>
      <c r="E32" s="14">
        <v>4785741.6900000004</v>
      </c>
      <c r="F32" s="14">
        <v>4785741.6900000004</v>
      </c>
      <c r="G32" s="14">
        <f t="shared" si="7"/>
        <v>12424611.940000001</v>
      </c>
    </row>
    <row r="33" spans="1:7" ht="15" customHeight="1" x14ac:dyDescent="0.2">
      <c r="A33" s="34" t="s">
        <v>30</v>
      </c>
      <c r="B33" s="14">
        <v>0</v>
      </c>
      <c r="C33" s="14">
        <v>0</v>
      </c>
      <c r="D33" s="14">
        <f t="shared" si="8"/>
        <v>0</v>
      </c>
      <c r="E33" s="14">
        <v>0</v>
      </c>
      <c r="F33" s="14">
        <v>0</v>
      </c>
      <c r="G33" s="14">
        <f t="shared" si="7"/>
        <v>0</v>
      </c>
    </row>
    <row r="34" spans="1:7" ht="15" customHeight="1" x14ac:dyDescent="0.2">
      <c r="A34" s="34"/>
      <c r="B34" s="14"/>
      <c r="C34" s="14"/>
      <c r="D34" s="14"/>
      <c r="E34" s="14"/>
      <c r="F34" s="14"/>
      <c r="G34" s="14"/>
    </row>
    <row r="35" spans="1:7" ht="15" customHeight="1" x14ac:dyDescent="0.2">
      <c r="A35" s="33" t="s">
        <v>31</v>
      </c>
      <c r="B35" s="32">
        <f t="shared" ref="B35:G35" si="9">SUM(B36:B39)</f>
        <v>94486943.739999995</v>
      </c>
      <c r="C35" s="32">
        <f t="shared" si="9"/>
        <v>4075604.93</v>
      </c>
      <c r="D35" s="32">
        <f t="shared" si="9"/>
        <v>98562548.670000002</v>
      </c>
      <c r="E35" s="32">
        <f t="shared" si="9"/>
        <v>47878868.490000002</v>
      </c>
      <c r="F35" s="32">
        <f t="shared" si="9"/>
        <v>47878868.490000002</v>
      </c>
      <c r="G35" s="32">
        <f t="shared" si="9"/>
        <v>50683680.18</v>
      </c>
    </row>
    <row r="36" spans="1:7" ht="15" customHeight="1" x14ac:dyDescent="0.2">
      <c r="A36" s="34" t="s">
        <v>49</v>
      </c>
      <c r="B36" s="14">
        <v>0</v>
      </c>
      <c r="C36" s="14">
        <v>0</v>
      </c>
      <c r="D36" s="14">
        <f>B36+C36</f>
        <v>0</v>
      </c>
      <c r="E36" s="14">
        <v>0</v>
      </c>
      <c r="F36" s="14">
        <v>0</v>
      </c>
      <c r="G36" s="14">
        <f t="shared" ref="G36:G39" si="10">D36-E36</f>
        <v>0</v>
      </c>
    </row>
    <row r="37" spans="1:7" ht="15" customHeight="1" x14ac:dyDescent="0.2">
      <c r="A37" s="34" t="s">
        <v>24</v>
      </c>
      <c r="B37" s="14">
        <v>94486943.739999995</v>
      </c>
      <c r="C37" s="14">
        <v>4075604.93</v>
      </c>
      <c r="D37" s="14">
        <f t="shared" ref="D37:D39" si="11">B37+C37</f>
        <v>98562548.670000002</v>
      </c>
      <c r="E37" s="14">
        <v>47878868.490000002</v>
      </c>
      <c r="F37" s="14">
        <v>47878868.490000002</v>
      </c>
      <c r="G37" s="14">
        <f t="shared" si="10"/>
        <v>50683680.18</v>
      </c>
    </row>
    <row r="38" spans="1:7" ht="15" customHeight="1" x14ac:dyDescent="0.2">
      <c r="A38" s="34" t="s">
        <v>32</v>
      </c>
      <c r="B38" s="14">
        <v>0</v>
      </c>
      <c r="C38" s="14">
        <v>0</v>
      </c>
      <c r="D38" s="14">
        <f t="shared" si="11"/>
        <v>0</v>
      </c>
      <c r="E38" s="14">
        <v>0</v>
      </c>
      <c r="F38" s="14">
        <v>0</v>
      </c>
      <c r="G38" s="14">
        <f t="shared" si="10"/>
        <v>0</v>
      </c>
    </row>
    <row r="39" spans="1:7" ht="15" customHeight="1" x14ac:dyDescent="0.2">
      <c r="A39" s="34" t="s">
        <v>7</v>
      </c>
      <c r="B39" s="14">
        <v>0</v>
      </c>
      <c r="C39" s="14">
        <v>0</v>
      </c>
      <c r="D39" s="14">
        <f t="shared" si="11"/>
        <v>0</v>
      </c>
      <c r="E39" s="14">
        <v>0</v>
      </c>
      <c r="F39" s="14">
        <v>0</v>
      </c>
      <c r="G39" s="14">
        <f t="shared" si="10"/>
        <v>0</v>
      </c>
    </row>
    <row r="40" spans="1:7" ht="15" customHeight="1" thickBot="1" x14ac:dyDescent="0.25">
      <c r="A40" s="35"/>
      <c r="B40" s="15"/>
      <c r="C40" s="15"/>
      <c r="D40" s="15"/>
      <c r="E40" s="15"/>
      <c r="F40" s="15"/>
      <c r="G40" s="15"/>
    </row>
    <row r="41" spans="1:7" ht="15" customHeight="1" thickBot="1" x14ac:dyDescent="0.25">
      <c r="A41" s="17" t="s">
        <v>122</v>
      </c>
      <c r="B41" s="18">
        <f t="shared" ref="B41:G41" si="12">SUM(B35+B24+B15+B5)</f>
        <v>1110168831.4100001</v>
      </c>
      <c r="C41" s="18">
        <f t="shared" si="12"/>
        <v>191643580.06999999</v>
      </c>
      <c r="D41" s="18">
        <f t="shared" si="12"/>
        <v>1301812411.48</v>
      </c>
      <c r="E41" s="18">
        <f t="shared" si="12"/>
        <v>436361220.75999999</v>
      </c>
      <c r="F41" s="18">
        <f t="shared" si="12"/>
        <v>436361220.75999999</v>
      </c>
      <c r="G41" s="18">
        <f t="shared" si="12"/>
        <v>865451190.72000003</v>
      </c>
    </row>
    <row r="43" spans="1:7" x14ac:dyDescent="0.2">
      <c r="A43" s="1" t="s">
        <v>115</v>
      </c>
    </row>
    <row r="49" spans="1:5" x14ac:dyDescent="0.2">
      <c r="A49" s="39" t="s">
        <v>158</v>
      </c>
      <c r="B49" s="39"/>
      <c r="C49" s="40" t="s">
        <v>159</v>
      </c>
      <c r="D49" s="40"/>
      <c r="E49" s="40"/>
    </row>
    <row r="50" spans="1:5" ht="15" x14ac:dyDescent="0.25">
      <c r="A50" s="41" t="s">
        <v>160</v>
      </c>
      <c r="B50" s="41"/>
      <c r="C50" s="42" t="s">
        <v>161</v>
      </c>
      <c r="D50" s="42"/>
      <c r="E50" s="42"/>
    </row>
    <row r="51" spans="1:5" ht="15" x14ac:dyDescent="0.25">
      <c r="A51" s="41" t="s">
        <v>162</v>
      </c>
      <c r="B51" s="41"/>
      <c r="C51" s="42" t="s">
        <v>163</v>
      </c>
      <c r="D51" s="42"/>
      <c r="E51" s="42"/>
    </row>
  </sheetData>
  <sheetProtection formatCells="0" formatColumns="0" formatRows="0" autoFilter="0"/>
  <mergeCells count="8">
    <mergeCell ref="A51:B51"/>
    <mergeCell ref="C51:E51"/>
    <mergeCell ref="G2:G3"/>
    <mergeCell ref="A1:G1"/>
    <mergeCell ref="A49:B49"/>
    <mergeCell ref="C49:E49"/>
    <mergeCell ref="A50:B50"/>
    <mergeCell ref="C50:E50"/>
  </mergeCells>
  <printOptions horizontalCentered="1"/>
  <pageMargins left="0.11811023622047245" right="0.11811023622047245" top="0.55118110236220474" bottom="0.35433070866141736" header="0.31496062992125984" footer="0.31496062992125984"/>
  <pageSetup scale="9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</vt:lpstr>
      <vt:lpstr>CTG</vt:lpstr>
      <vt:lpstr>COG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Ma. Mercedes Rangel Gallardo</cp:lastModifiedBy>
  <cp:lastPrinted>2025-07-16T21:17:48Z</cp:lastPrinted>
  <dcterms:created xsi:type="dcterms:W3CDTF">2014-02-10T03:37:14Z</dcterms:created>
  <dcterms:modified xsi:type="dcterms:W3CDTF">2025-07-22T16:34:12Z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